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DPP docs 2024  -  3rd quarter\"/>
    </mc:Choice>
  </mc:AlternateContent>
  <bookViews>
    <workbookView xWindow="0" yWindow="0" windowWidth="16815" windowHeight="7350"/>
  </bookViews>
  <sheets>
    <sheet name="#038" sheetId="1" r:id="rId1"/>
    <sheet name="#039" sheetId="3" r:id="rId2"/>
    <sheet name="#041" sheetId="4" r:id="rId3"/>
    <sheet name="#042" sheetId="5" r:id="rId4"/>
    <sheet name="#043" sheetId="6" r:id="rId5"/>
    <sheet name="#044" sheetId="8" r:id="rId6"/>
    <sheet name="#045" sheetId="9" r:id="rId7"/>
    <sheet name="#049" sheetId="10" r:id="rId8"/>
    <sheet name="KCAST" sheetId="11" r:id="rId9"/>
    <sheet name="FDPP LICENSE" sheetId="2" state="veryHidden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F36" i="10"/>
  <c r="F41" i="10" s="1"/>
  <c r="F37" i="9"/>
  <c r="F36" i="9"/>
  <c r="F41" i="9" s="1"/>
  <c r="F37" i="8"/>
  <c r="F36" i="8"/>
  <c r="F41" i="8" s="1"/>
  <c r="F37" i="6"/>
  <c r="F36" i="6"/>
  <c r="F37" i="5"/>
  <c r="F36" i="5"/>
  <c r="F41" i="5" s="1"/>
  <c r="F37" i="4"/>
  <c r="F36" i="4"/>
  <c r="F41" i="4" s="1"/>
  <c r="F37" i="3"/>
  <c r="F36" i="3"/>
  <c r="F41" i="3" s="1"/>
  <c r="F37" i="1"/>
  <c r="F36" i="1"/>
  <c r="F41" i="1" s="1"/>
  <c r="F37" i="11"/>
  <c r="F36" i="11"/>
  <c r="F41" i="11" s="1"/>
  <c r="F41" i="6"/>
  <c r="F52" i="11"/>
  <c r="F52" i="10"/>
  <c r="F52" i="9"/>
  <c r="F52" i="8"/>
  <c r="F52" i="6"/>
  <c r="F52" i="5"/>
  <c r="F52" i="4"/>
  <c r="F52" i="3"/>
  <c r="F52" i="1"/>
</calcChain>
</file>

<file path=xl/sharedStrings.xml><?xml version="1.0" encoding="utf-8"?>
<sst xmlns="http://schemas.openxmlformats.org/spreadsheetml/2006/main" count="613" uniqueCount="104">
  <si>
    <t>FDPP Form 2 - Statement of Indebtedness, Payments and Balances</t>
  </si>
  <si>
    <t>(DOF-BLGF Memorandum Circular No. 005-2018 dated January 22, 2018, Annex E)</t>
  </si>
  <si>
    <t>Statement of Indebtedness, Payments and Balances (SIPB)</t>
  </si>
  <si>
    <t>REGION:</t>
  </si>
  <si>
    <t>CALENDAR YEAR:</t>
  </si>
  <si>
    <t>PROVINCE:</t>
  </si>
  <si>
    <t>QUARTER:</t>
  </si>
  <si>
    <t>CITY/MUNICIPALITY: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</si>
  <si>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</si>
  <si>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</si>
  <si>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</si>
  <si>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</si>
  <si>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</si>
  <si>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</si>
  <si>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r>
      <t>Lending Institution (</t>
    </r>
    <r>
      <rPr>
        <b/>
        <i/>
        <sz val="10"/>
        <color rgb="FF000000"/>
        <rFont val="Calibri"/>
        <family val="2"/>
      </rPr>
      <t>Bank</t>
    </r>
    <r>
      <rPr>
        <i/>
        <sz val="10"/>
        <color rgb="FF000000"/>
        <rFont val="Calibri"/>
        <family val="2"/>
      </rPr>
      <t xml:space="preserve"> or </t>
    </r>
    <r>
      <rPr>
        <b/>
        <i/>
        <sz val="10"/>
        <color rgb="FF000000"/>
        <rFont val="Calibri"/>
        <family val="2"/>
      </rPr>
      <t>Creditor</t>
    </r>
    <r>
      <rPr>
        <sz val="11"/>
        <color rgb="FF000000"/>
        <rFont val="Calibri"/>
        <family val="2"/>
      </rPr>
      <t>)</t>
    </r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</si>
  <si>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</si>
  <si>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</si>
  <si>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</si>
  <si>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</si>
  <si>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</si>
  <si>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</si>
  <si>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</si>
  <si>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r>
      <t>Type of Indebtedness Instrument (</t>
    </r>
    <r>
      <rPr>
        <b/>
        <i/>
        <sz val="10"/>
        <color rgb="FF000000"/>
        <rFont val="Calibri"/>
        <family val="2"/>
      </rPr>
      <t>Loan, Bond or other form of indebtedness</t>
    </r>
    <r>
      <rPr>
        <sz val="11"/>
        <color rgb="FF000000"/>
        <rFont val="Calibri"/>
        <family val="2"/>
      </rPr>
      <t>)</t>
    </r>
  </si>
  <si>
    <t>Purpose of Indebtedness</t>
  </si>
  <si>
    <t>Terms and Conditions: Fixed or Variable</t>
  </si>
  <si>
    <t>Terms and Conditions: No. of Years of Indebtedness</t>
  </si>
  <si>
    <t>Terms and Conditions: Interest Rate</t>
  </si>
  <si>
    <r>
      <t>Terms and Conditions: Grace Period (</t>
    </r>
    <r>
      <rPr>
        <b/>
        <i/>
        <sz val="10"/>
        <color rgb="FF000000"/>
        <rFont val="Calibri"/>
        <family val="2"/>
      </rPr>
      <t>Number of Months or Years</t>
    </r>
    <r>
      <rPr>
        <sz val="11"/>
        <color rgb="FF000000"/>
        <rFont val="Calibri"/>
        <family val="2"/>
      </rPr>
      <t>)</t>
    </r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</si>
  <si>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</si>
  <si>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</si>
  <si>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</si>
  <si>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</si>
  <si>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</si>
  <si>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</si>
  <si>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</si>
  <si>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</si>
  <si>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rgb="FF000000"/>
        <rFont val="Calibri"/>
        <family val="2"/>
      </rPr>
      <t>Availment as of date</t>
    </r>
    <r>
      <rPr>
        <sz val="11"/>
        <color rgb="FF000000"/>
        <rFont val="Calibri"/>
        <family val="2"/>
      </rPr>
      <t>)</t>
    </r>
  </si>
  <si>
    <r>
      <t>Remaining Balance to Date / Undrawn Amount (</t>
    </r>
    <r>
      <rPr>
        <b/>
        <i/>
        <sz val="10"/>
        <color rgb="FF000000"/>
        <rFont val="Calibri"/>
        <family val="2"/>
      </rPr>
      <t>Line 9-25=26</t>
    </r>
    <r>
      <rPr>
        <sz val="11"/>
        <color rgb="FF000000"/>
        <rFont val="Calibri"/>
        <family val="2"/>
      </rPr>
      <t>)</t>
    </r>
  </si>
  <si>
    <r>
      <t>Outstanding Loan Balance After Principal Payment (</t>
    </r>
    <r>
      <rPr>
        <b/>
        <i/>
        <sz val="10"/>
        <color rgb="FF000000"/>
        <rFont val="Calibri"/>
        <family val="2"/>
      </rPr>
      <t>Line 9-22=27</t>
    </r>
    <r>
      <rPr>
        <sz val="11"/>
        <color rgb="FF000000"/>
        <rFont val="Calibri"/>
        <family val="2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</si>
  <si>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</si>
  <si>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</si>
  <si>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</si>
  <si>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</si>
  <si>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</si>
  <si>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</si>
  <si>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</si>
  <si>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</si>
  <si>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</si>
  <si>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 xml:space="preserve">                             Local Treasurer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</si>
  <si>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</si>
  <si>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</si>
  <si>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</si>
  <si>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</si>
  <si>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</si>
  <si>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</si>
  <si>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v5</t>
  </si>
  <si>
    <t>1st Class</t>
  </si>
  <si>
    <t>Land Bank of the Philippines</t>
  </si>
  <si>
    <t>R11 - 2017 - 06 - 181</t>
  </si>
  <si>
    <t>#1686</t>
  </si>
  <si>
    <t>P 15,230,000.00</t>
  </si>
  <si>
    <t>Loan</t>
  </si>
  <si>
    <t>Acquisition of Long Reach Hydraulic Backhoe Excavator</t>
  </si>
  <si>
    <t>Variable</t>
  </si>
  <si>
    <t>7 years</t>
  </si>
  <si>
    <t>6 months on Principal</t>
  </si>
  <si>
    <t>Quarterly</t>
  </si>
  <si>
    <t>PN - IRA</t>
  </si>
  <si>
    <t>P 114,225.00</t>
  </si>
  <si>
    <t xml:space="preserve">BERLITA T. BASA </t>
  </si>
  <si>
    <t>DAVAO DEL NORTE</t>
  </si>
  <si>
    <t>KAPALONG</t>
  </si>
  <si>
    <t>P 12,345,000.00</t>
  </si>
  <si>
    <t>Acquisition of Brand New Loader &amp; 1 Unit Brand New Mini-Bus Coaster</t>
  </si>
  <si>
    <t>P 13,853,000.00</t>
  </si>
  <si>
    <t>Purchase of 1 unit Brand New Payloader</t>
  </si>
  <si>
    <t>P 103,897.50</t>
  </si>
  <si>
    <t>P 22,400,000.00</t>
  </si>
  <si>
    <t>Purchase of 14 Unit Brand New Mini Dump Trucks</t>
  </si>
  <si>
    <t>P 168,000.00</t>
  </si>
  <si>
    <t>P 17,550,000.00</t>
  </si>
  <si>
    <t>Purchase of 3 Units Brand New 6 Wheeler Dump Trucks</t>
  </si>
  <si>
    <t xml:space="preserve">PN - IRA </t>
  </si>
  <si>
    <t>P 131,625.00</t>
  </si>
  <si>
    <t>P 11,350,000.00</t>
  </si>
  <si>
    <t>Purchase of Brand New Motor - Grader</t>
  </si>
  <si>
    <t>P 85,125.00</t>
  </si>
  <si>
    <t>P 6,200,000.00</t>
  </si>
  <si>
    <t>Purchase of 2 Unit Brand New Mini Dump Truck</t>
  </si>
  <si>
    <t xml:space="preserve"> 7 years</t>
  </si>
  <si>
    <t>P 46,500.00</t>
  </si>
  <si>
    <t>P 6,999,000.00</t>
  </si>
  <si>
    <t>Purchase of 1 unit Brand New Self Loading Truck</t>
  </si>
  <si>
    <t>R11 - 2017 - 06 -181</t>
  </si>
  <si>
    <t>P 15,000,000.00</t>
  </si>
  <si>
    <t>Const. of School Building/KCAST</t>
  </si>
  <si>
    <t>10 years</t>
  </si>
  <si>
    <t>1 year on Principal</t>
  </si>
  <si>
    <t xml:space="preserve"> </t>
  </si>
  <si>
    <t>REGION XI-DAVAO REGION</t>
  </si>
  <si>
    <t>REGION XI- DAVAO REGION</t>
  </si>
  <si>
    <t>REGION XI -DAVAO REGION</t>
  </si>
  <si>
    <t>REGION X! - DAVAO REGION</t>
  </si>
  <si>
    <t>REGION XI - DAVAO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</si>
</sst>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3409]mmmm\ dd\,\ yyyy;@"/>
    <numFmt numFmtId="165" formatCode="0.000%"/>
    <numFmt numFmtId="166" formatCode="\P\ #,##0.00_);\(\P\ #,##0.00\)"/>
    <numFmt numFmtId="167" formatCode="0.0000%"/>
  </numFmts>
  <fonts count="1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i/>
      <sz val="8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theme="1"/>
      <name val="Berlin Sans FB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Berlin Sans FB"/>
      <family val="2"/>
    </font>
    <font>
      <sz val="10"/>
      <color theme="1"/>
      <name val="Berlin Sans FB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" fillId="2" borderId="3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vertical="center"/>
    </xf>
    <xf numFmtId="0" fontId="1" fillId="2" borderId="3" xfId="0" applyFont="1" applyFill="1" applyBorder="1"/>
    <xf numFmtId="0" fontId="0" fillId="2" borderId="5" xfId="0" applyFill="1" applyBorder="1" applyProtection="1">
      <protection locked="0"/>
    </xf>
    <xf numFmtId="0" fontId="8" fillId="0" borderId="13" xfId="0" applyFont="1" applyBorder="1"/>
    <xf numFmtId="164" fontId="8" fillId="0" borderId="14" xfId="0" applyNumberFormat="1" applyFont="1" applyBorder="1" applyAlignment="1">
      <alignment horizontal="left"/>
    </xf>
    <xf numFmtId="0" fontId="8" fillId="0" borderId="14" xfId="0" applyFont="1" applyBorder="1"/>
    <xf numFmtId="0" fontId="9" fillId="0" borderId="14" xfId="0" applyFont="1" applyBorder="1"/>
    <xf numFmtId="165" fontId="8" fillId="0" borderId="14" xfId="0" applyNumberFormat="1" applyFont="1" applyBorder="1" applyAlignment="1">
      <alignment horizontal="left"/>
    </xf>
    <xf numFmtId="166" fontId="8" fillId="0" borderId="14" xfId="0" applyNumberFormat="1" applyFont="1" applyBorder="1" applyAlignment="1">
      <alignment horizontal="left"/>
    </xf>
    <xf numFmtId="0" fontId="8" fillId="0" borderId="15" xfId="0" applyFont="1" applyBorder="1"/>
    <xf numFmtId="164" fontId="10" fillId="2" borderId="6" xfId="0" applyNumberFormat="1" applyFont="1" applyFill="1" applyBorder="1" applyAlignment="1" applyProtection="1">
      <alignment horizontal="left"/>
      <protection locked="0"/>
    </xf>
    <xf numFmtId="0" fontId="13" fillId="0" borderId="14" xfId="0" applyFont="1" applyBorder="1"/>
    <xf numFmtId="167" fontId="8" fillId="0" borderId="14" xfId="0" applyNumberFormat="1" applyFont="1" applyBorder="1" applyAlignment="1">
      <alignment horizontal="left"/>
    </xf>
    <xf numFmtId="0" fontId="8" fillId="0" borderId="16" xfId="0" applyFont="1" applyBorder="1"/>
    <xf numFmtId="0" fontId="12" fillId="0" borderId="14" xfId="0" applyFont="1" applyBorder="1" applyAlignment="1">
      <alignment vertical="center" wrapText="1"/>
    </xf>
    <xf numFmtId="0" fontId="14" fillId="2" borderId="3" xfId="0" applyFont="1" applyFill="1" applyBorder="1"/>
    <xf numFmtId="0" fontId="15" fillId="2" borderId="3" xfId="0" applyFont="1" applyFill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12" fillId="0" borderId="14" xfId="0" applyFont="1" applyBorder="1" applyAlignment="1">
      <alignment wrapText="1"/>
    </xf>
    <xf numFmtId="10" fontId="8" fillId="0" borderId="14" xfId="0" applyNumberFormat="1" applyFont="1" applyBorder="1" applyAlignment="1">
      <alignment horizontal="left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638174</xdr:colOff>
      <xdr:row>49</xdr:row>
      <xdr:rowOff>188593</xdr:rowOff>
    </xdr:from>
    <xdr:to>
      <xdr:col>1</xdr:col>
      <xdr:colOff>54429</xdr:colOff>
      <xdr:row>51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9523093"/>
          <a:ext cx="464005" cy="3543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49</xdr:row>
      <xdr:rowOff>161925</xdr:rowOff>
    </xdr:from>
    <xdr:to>
      <xdr:col>1</xdr:col>
      <xdr:colOff>66675</xdr:colOff>
      <xdr:row>51</xdr:row>
      <xdr:rowOff>135256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9601200"/>
          <a:ext cx="476250" cy="354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49</xdr:row>
      <xdr:rowOff>152400</xdr:rowOff>
    </xdr:from>
    <xdr:to>
      <xdr:col>1</xdr:col>
      <xdr:colOff>235405</xdr:colOff>
      <xdr:row>52</xdr:row>
      <xdr:rowOff>7967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9486900"/>
          <a:ext cx="559255" cy="4270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49</xdr:row>
      <xdr:rowOff>104774</xdr:rowOff>
    </xdr:from>
    <xdr:to>
      <xdr:col>1</xdr:col>
      <xdr:colOff>76662</xdr:colOff>
      <xdr:row>51</xdr:row>
      <xdr:rowOff>157997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9534524"/>
          <a:ext cx="571961" cy="4342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50</xdr:row>
      <xdr:rowOff>57150</xdr:rowOff>
    </xdr:from>
    <xdr:to>
      <xdr:col>1</xdr:col>
      <xdr:colOff>38100</xdr:colOff>
      <xdr:row>52</xdr:row>
      <xdr:rowOff>30481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677400"/>
          <a:ext cx="447675" cy="354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752476</xdr:colOff>
      <xdr:row>49</xdr:row>
      <xdr:rowOff>142875</xdr:rowOff>
    </xdr:from>
    <xdr:to>
      <xdr:col>1</xdr:col>
      <xdr:colOff>138137</xdr:colOff>
      <xdr:row>51</xdr:row>
      <xdr:rowOff>162072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6" y="9572625"/>
          <a:ext cx="481036" cy="4001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49</xdr:row>
      <xdr:rowOff>152399</xdr:rowOff>
    </xdr:from>
    <xdr:to>
      <xdr:col>1</xdr:col>
      <xdr:colOff>202974</xdr:colOff>
      <xdr:row>51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9582149"/>
          <a:ext cx="536349" cy="4095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49</xdr:row>
      <xdr:rowOff>152400</xdr:rowOff>
    </xdr:from>
    <xdr:to>
      <xdr:col>1</xdr:col>
      <xdr:colOff>225880</xdr:colOff>
      <xdr:row>51</xdr:row>
      <xdr:rowOff>125731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9601200"/>
          <a:ext cx="464005" cy="3543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979488</xdr:colOff>
      <xdr:row>49</xdr:row>
      <xdr:rowOff>123826</xdr:rowOff>
    </xdr:from>
    <xdr:to>
      <xdr:col>1</xdr:col>
      <xdr:colOff>425906</xdr:colOff>
      <xdr:row>51</xdr:row>
      <xdr:rowOff>163832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88" y="9458326"/>
          <a:ext cx="551318" cy="42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C53" sqref="C53"/>
    </sheetView>
  </sheetViews>
  <sheetFormatPr defaultRowHeight="15" x14ac:dyDescent="0.25"/>
  <cols>
    <col min="1" max="1" width="15.7109375" style="5" customWidth="1"/>
    <col min="2" max="2" width="15.28515625" style="5" customWidth="1"/>
    <col min="3" max="3" width="12.85546875" style="5" customWidth="1"/>
    <col min="4" max="4" width="15.85546875" style="5" customWidth="1"/>
    <col min="5" max="5" width="9.28515625" style="5" customWidth="1"/>
    <col min="6" max="6" width="33.71093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99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3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39"/>
      <c r="B12" s="26"/>
      <c r="C12" s="26"/>
      <c r="D12" s="26"/>
      <c r="E12" s="26"/>
      <c r="F12" s="27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40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43139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60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x14ac:dyDescent="0.25">
      <c r="A26" s="17">
        <v>12</v>
      </c>
      <c r="B26" s="61" t="s">
        <v>23</v>
      </c>
      <c r="C26" s="62"/>
      <c r="D26" s="62"/>
      <c r="E26" s="63"/>
      <c r="F26" s="43" t="s">
        <v>62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4">
        <v>0.04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585769.23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31005.65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43139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13472692.3+F32</f>
        <v>14058461.530000001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2981636.26+F33</f>
        <v>3012641.9099999997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5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15230000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1171538.4699999988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68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4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6:E16"/>
    <mergeCell ref="B17:E17"/>
    <mergeCell ref="B18:E18"/>
    <mergeCell ref="A5:F5"/>
    <mergeCell ref="B14:E14"/>
    <mergeCell ref="A13:E13"/>
    <mergeCell ref="B15:E15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A52:B52"/>
    <mergeCell ref="B39:E39"/>
    <mergeCell ref="B40:E40"/>
    <mergeCell ref="B41:E41"/>
    <mergeCell ref="B42:E42"/>
    <mergeCell ref="B48:E48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51</v>
      </c>
    </row>
    <row r="3" spans="1:1" x14ac:dyDescent="0.25">
      <c r="A3" t="s">
        <v>52</v>
      </c>
    </row>
    <row r="5" spans="1:1" x14ac:dyDescent="0.25">
      <c r="A5" t="s">
        <v>53</v>
      </c>
    </row>
    <row r="6" spans="1:1" x14ac:dyDescent="0.25">
      <c r="A6" s="1" t="s">
        <v>54</v>
      </c>
    </row>
    <row r="9" spans="1:1" x14ac:dyDescent="0.25">
      <c r="A9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0" workbookViewId="0">
      <selection activeCell="F58" sqref="F58"/>
    </sheetView>
  </sheetViews>
  <sheetFormatPr defaultRowHeight="15" x14ac:dyDescent="0.25"/>
  <cols>
    <col min="1" max="1" width="16.5703125" style="5" customWidth="1"/>
    <col min="2" max="2" width="15.85546875" style="5" customWidth="1"/>
    <col min="3" max="3" width="12.85546875" style="5" customWidth="1"/>
    <col min="4" max="4" width="17.5703125" style="5" customWidth="1"/>
    <col min="5" max="5" width="10.140625" style="5" customWidth="1"/>
    <col min="6" max="6" width="29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100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2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40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43185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72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2.5" x14ac:dyDescent="0.25">
      <c r="A26" s="17">
        <v>12</v>
      </c>
      <c r="B26" s="61" t="s">
        <v>23</v>
      </c>
      <c r="C26" s="62"/>
      <c r="D26" s="62"/>
      <c r="E26" s="63"/>
      <c r="F26" s="51" t="s">
        <v>73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474807.69</v>
      </c>
    </row>
    <row r="33" spans="1:8" x14ac:dyDescent="0.25">
      <c r="A33" s="17">
        <v>19</v>
      </c>
      <c r="B33" s="61" t="s">
        <v>30</v>
      </c>
      <c r="C33" s="62"/>
      <c r="D33" s="62"/>
      <c r="E33" s="63"/>
      <c r="F33" s="45">
        <v>25132.29</v>
      </c>
    </row>
    <row r="34" spans="1:8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8" x14ac:dyDescent="0.25">
      <c r="A35" s="17">
        <v>21</v>
      </c>
      <c r="B35" s="61" t="s">
        <v>32</v>
      </c>
      <c r="C35" s="62"/>
      <c r="D35" s="62"/>
      <c r="E35" s="63"/>
      <c r="F35" s="41">
        <v>43185</v>
      </c>
    </row>
    <row r="36" spans="1:8" x14ac:dyDescent="0.25">
      <c r="A36" s="17">
        <v>22</v>
      </c>
      <c r="B36" s="61" t="s">
        <v>33</v>
      </c>
      <c r="C36" s="62"/>
      <c r="D36" s="62"/>
      <c r="E36" s="63"/>
      <c r="F36" s="45">
        <f>10920576.93+F32</f>
        <v>11395384.619999999</v>
      </c>
    </row>
    <row r="37" spans="1:8" x14ac:dyDescent="0.25">
      <c r="A37" s="17">
        <v>23</v>
      </c>
      <c r="B37" s="61" t="s">
        <v>34</v>
      </c>
      <c r="C37" s="62"/>
      <c r="D37" s="62"/>
      <c r="E37" s="63"/>
      <c r="F37" s="45">
        <f>2278965.07+F33</f>
        <v>2304097.36</v>
      </c>
    </row>
    <row r="38" spans="1:8" x14ac:dyDescent="0.25">
      <c r="A38" s="17">
        <v>24</v>
      </c>
      <c r="B38" s="61" t="s">
        <v>35</v>
      </c>
      <c r="C38" s="62"/>
      <c r="D38" s="62"/>
      <c r="E38" s="63"/>
      <c r="F38" s="42"/>
      <c r="H38" t="s">
        <v>98</v>
      </c>
    </row>
    <row r="39" spans="1:8" x14ac:dyDescent="0.25">
      <c r="A39" s="17">
        <v>25</v>
      </c>
      <c r="B39" s="61" t="s">
        <v>36</v>
      </c>
      <c r="C39" s="62"/>
      <c r="D39" s="62"/>
      <c r="E39" s="63"/>
      <c r="F39" s="45">
        <v>12345000</v>
      </c>
    </row>
    <row r="40" spans="1:8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8" x14ac:dyDescent="0.25">
      <c r="A41" s="17">
        <v>27</v>
      </c>
      <c r="B41" s="61" t="s">
        <v>38</v>
      </c>
      <c r="C41" s="62"/>
      <c r="D41" s="62"/>
      <c r="E41" s="63"/>
      <c r="F41" s="45">
        <f>F39-F36</f>
        <v>949615.38000000082</v>
      </c>
    </row>
    <row r="42" spans="1:8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8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8" x14ac:dyDescent="0.25">
      <c r="A44" s="17">
        <v>30</v>
      </c>
      <c r="B44" s="61" t="s">
        <v>41</v>
      </c>
      <c r="C44" s="62"/>
      <c r="D44" s="62"/>
      <c r="E44" s="63"/>
      <c r="F44" s="42"/>
    </row>
    <row r="45" spans="1:8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8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8" x14ac:dyDescent="0.25">
      <c r="A47" s="17">
        <v>33</v>
      </c>
      <c r="B47" s="61" t="s">
        <v>44</v>
      </c>
      <c r="C47" s="62"/>
      <c r="D47" s="62"/>
      <c r="E47" s="63"/>
      <c r="F47" s="42"/>
    </row>
    <row r="48" spans="1:8" ht="15.75" thickBot="1" x14ac:dyDescent="0.3">
      <c r="A48" s="17">
        <v>34</v>
      </c>
      <c r="B48" s="61" t="s">
        <v>45</v>
      </c>
      <c r="C48" s="62"/>
      <c r="D48" s="62"/>
      <c r="E48" s="63"/>
      <c r="F48" s="50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3" workbookViewId="0">
      <selection activeCell="D57" sqref="D57"/>
    </sheetView>
  </sheetViews>
  <sheetFormatPr defaultRowHeight="15" x14ac:dyDescent="0.25"/>
  <cols>
    <col min="1" max="1" width="15.5703125" style="5" customWidth="1"/>
    <col min="2" max="2" width="16.140625" style="5" customWidth="1"/>
    <col min="3" max="3" width="10.85546875" style="5" customWidth="1"/>
    <col min="4" max="4" width="16.140625" style="5" customWidth="1"/>
    <col min="5" max="5" width="12.42578125" style="5" customWidth="1"/>
    <col min="6" max="6" width="32.140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100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3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40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43194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74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x14ac:dyDescent="0.25">
      <c r="A26" s="17">
        <v>12</v>
      </c>
      <c r="B26" s="61" t="s">
        <v>23</v>
      </c>
      <c r="C26" s="62"/>
      <c r="D26" s="62"/>
      <c r="E26" s="63"/>
      <c r="F26" s="48" t="s">
        <v>75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532807.68999999994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28202.31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43194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12254576.87+F32</f>
        <v>12787384.559999999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2655503.99+F33</f>
        <v>2683706.3000000003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13853000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1065615.4400000013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76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54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0" workbookViewId="0">
      <selection activeCell="C54" sqref="C54"/>
    </sheetView>
  </sheetViews>
  <sheetFormatPr defaultRowHeight="15" x14ac:dyDescent="0.25"/>
  <cols>
    <col min="1" max="1" width="18.28515625" style="5" customWidth="1"/>
    <col min="2" max="2" width="17.140625" style="5" customWidth="1"/>
    <col min="3" max="3" width="12.140625" style="5" customWidth="1"/>
    <col min="4" max="4" width="14.140625" style="5" customWidth="1"/>
    <col min="5" max="5" width="12.5703125" style="5" customWidth="1"/>
    <col min="6" max="6" width="27.855468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101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38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55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43241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77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2.5" x14ac:dyDescent="0.25">
      <c r="A26" s="17">
        <v>12</v>
      </c>
      <c r="B26" s="61" t="s">
        <v>23</v>
      </c>
      <c r="C26" s="62"/>
      <c r="D26" s="62"/>
      <c r="E26" s="63"/>
      <c r="F26" s="51" t="s">
        <v>78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861538.46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45602.53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43241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19815384.58+F32</f>
        <v>20676923.039999999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4146602.38+F33</f>
        <v>4192204.9099999997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22400000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1723076.9600000009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79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6" workbookViewId="0">
      <selection activeCell="C57" sqref="B57:C57"/>
    </sheetView>
  </sheetViews>
  <sheetFormatPr defaultRowHeight="15" x14ac:dyDescent="0.25"/>
  <cols>
    <col min="1" max="1" width="18.42578125" style="5" customWidth="1"/>
    <col min="2" max="2" width="17.140625" style="5" customWidth="1"/>
    <col min="3" max="3" width="10" style="5" customWidth="1"/>
    <col min="4" max="4" width="15.42578125" style="5" customWidth="1"/>
    <col min="5" max="5" width="16.7109375" style="5" customWidth="1"/>
    <col min="6" max="6" width="26.28515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101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38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40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43258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80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2.5" x14ac:dyDescent="0.25">
      <c r="A26" s="17">
        <v>12</v>
      </c>
      <c r="B26" s="61" t="s">
        <v>23</v>
      </c>
      <c r="C26" s="62"/>
      <c r="D26" s="62"/>
      <c r="E26" s="63"/>
      <c r="F26" s="51" t="s">
        <v>81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675000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35728.769999999997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43258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15525000+F32</f>
        <v>16200000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3208417.38+F33</f>
        <v>3244146.15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17550000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1350000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/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 t="s">
        <v>82</v>
      </c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83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6" workbookViewId="0">
      <selection activeCell="B51" sqref="B51"/>
    </sheetView>
  </sheetViews>
  <sheetFormatPr defaultRowHeight="15" x14ac:dyDescent="0.25"/>
  <cols>
    <col min="1" max="1" width="16.42578125" style="5" customWidth="1"/>
    <col min="2" max="2" width="17.7109375" style="5" customWidth="1"/>
    <col min="3" max="3" width="9.42578125" style="5" customWidth="1"/>
    <col min="4" max="4" width="15.28515625" style="5" customWidth="1"/>
    <col min="5" max="5" width="14" style="5" customWidth="1"/>
    <col min="6" max="6" width="29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101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2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40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43301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84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2.5" x14ac:dyDescent="0.25">
      <c r="A26" s="17">
        <v>12</v>
      </c>
      <c r="B26" s="61" t="s">
        <v>23</v>
      </c>
      <c r="C26" s="62"/>
      <c r="D26" s="62"/>
      <c r="E26" s="63"/>
      <c r="F26" s="51" t="s">
        <v>85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64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436538.46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23106.639999999999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43301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10040384.58+F32</f>
        <v>10476923.040000001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2010382.8+F33</f>
        <v>2033489.44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11350000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873076.95999999903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86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3" workbookViewId="0">
      <selection activeCell="B51" sqref="B51"/>
    </sheetView>
  </sheetViews>
  <sheetFormatPr defaultRowHeight="15" x14ac:dyDescent="0.25"/>
  <cols>
    <col min="1" max="1" width="16.5703125" style="5" customWidth="1"/>
    <col min="2" max="2" width="18.140625" style="5" customWidth="1"/>
    <col min="3" max="3" width="10.85546875" style="5" customWidth="1"/>
    <col min="4" max="4" width="15.140625" style="5" customWidth="1"/>
    <col min="5" max="5" width="11.42578125" style="5" customWidth="1"/>
    <col min="6" max="6" width="32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102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2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55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43631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2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43301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87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2.5" x14ac:dyDescent="0.25">
      <c r="A26" s="17">
        <v>12</v>
      </c>
      <c r="B26" s="61" t="s">
        <v>23</v>
      </c>
      <c r="C26" s="62"/>
      <c r="D26" s="62"/>
      <c r="E26" s="63"/>
      <c r="F26" s="51" t="s">
        <v>88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89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4.2999999999999997E-2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238461.54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12622.13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43301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5484615.42+F32</f>
        <v>5723076.96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1095443.96+F33</f>
        <v>1108066.0899999999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6200000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476923.04000000004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 t="s">
        <v>90</v>
      </c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3" workbookViewId="0">
      <selection activeCell="C56" sqref="C56"/>
    </sheetView>
  </sheetViews>
  <sheetFormatPr defaultRowHeight="15" x14ac:dyDescent="0.25"/>
  <cols>
    <col min="1" max="1" width="18.85546875" style="5" customWidth="1"/>
    <col min="2" max="2" width="19.85546875" style="5" customWidth="1"/>
    <col min="3" max="3" width="11.42578125" style="5" customWidth="1"/>
    <col min="4" max="4" width="15.5703125" style="5" customWidth="1"/>
    <col min="5" max="5" width="9.5703125" style="5" customWidth="1"/>
    <col min="6" max="6" width="27.2851562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103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38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55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58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1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43650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91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45695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ht="24" x14ac:dyDescent="0.25">
      <c r="A26" s="17">
        <v>12</v>
      </c>
      <c r="B26" s="61" t="s">
        <v>23</v>
      </c>
      <c r="C26" s="62"/>
      <c r="D26" s="62"/>
      <c r="E26" s="63"/>
      <c r="F26" s="57" t="s">
        <v>92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89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58">
        <v>5.8999999999999997E-2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65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304304.34999999998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16107.29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43650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6086087+F32</f>
        <v>6390391.3499999996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988606.44+F33</f>
        <v>1004713.73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6999000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608608.65000000037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 t="s">
        <v>67</v>
      </c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/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46" workbookViewId="0">
      <selection activeCell="B57" sqref="B57"/>
    </sheetView>
  </sheetViews>
  <sheetFormatPr defaultRowHeight="15" x14ac:dyDescent="0.25"/>
  <cols>
    <col min="1" max="1" width="16.5703125" style="5" customWidth="1"/>
    <col min="2" max="2" width="18.85546875" style="5" customWidth="1"/>
    <col min="3" max="3" width="12.5703125" style="5" customWidth="1"/>
    <col min="4" max="4" width="15.5703125" style="5" customWidth="1"/>
    <col min="5" max="5" width="9" style="5" customWidth="1"/>
    <col min="6" max="6" width="28.855468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67" t="s">
        <v>2</v>
      </c>
      <c r="B5" s="68"/>
      <c r="C5" s="68"/>
      <c r="D5" s="68"/>
      <c r="E5" s="68"/>
      <c r="F5" s="69"/>
      <c r="G5" s="8"/>
      <c r="H5" s="8"/>
    </row>
    <row r="6" spans="1:8" x14ac:dyDescent="0.25">
      <c r="A6" s="36"/>
      <c r="B6" s="9"/>
      <c r="C6" s="9"/>
      <c r="D6" s="9"/>
      <c r="E6" s="9"/>
      <c r="F6" s="10"/>
      <c r="G6" s="8"/>
      <c r="H6" s="8"/>
    </row>
    <row r="7" spans="1:8" x14ac:dyDescent="0.25">
      <c r="A7" s="37" t="s">
        <v>3</v>
      </c>
      <c r="B7" s="34" t="s">
        <v>103</v>
      </c>
      <c r="C7" s="32"/>
      <c r="D7" s="29" t="s">
        <v>4</v>
      </c>
      <c r="E7" s="33">
        <v>2024</v>
      </c>
      <c r="F7" s="12"/>
      <c r="G7" s="11"/>
      <c r="H7" s="11"/>
    </row>
    <row r="8" spans="1:8" x14ac:dyDescent="0.25">
      <c r="A8" s="38" t="s">
        <v>5</v>
      </c>
      <c r="B8" s="35" t="s">
        <v>70</v>
      </c>
      <c r="D8" s="1" t="s">
        <v>6</v>
      </c>
      <c r="E8" s="21">
        <v>3</v>
      </c>
      <c r="F8" s="13"/>
      <c r="G8" s="14"/>
      <c r="H8" s="14"/>
    </row>
    <row r="9" spans="1:8" x14ac:dyDescent="0.25">
      <c r="A9" s="52" t="s">
        <v>7</v>
      </c>
      <c r="B9" s="35" t="s">
        <v>71</v>
      </c>
      <c r="D9" s="8"/>
      <c r="F9" s="15"/>
      <c r="H9" s="14"/>
    </row>
    <row r="10" spans="1:8" x14ac:dyDescent="0.25">
      <c r="A10" s="16"/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39"/>
      <c r="B12" s="26"/>
      <c r="C12" s="26"/>
      <c r="D12" s="26"/>
      <c r="E12" s="26"/>
      <c r="F12" s="27"/>
    </row>
    <row r="13" spans="1:8" x14ac:dyDescent="0.25">
      <c r="A13" s="73" t="s">
        <v>8</v>
      </c>
      <c r="B13" s="74"/>
      <c r="C13" s="74"/>
      <c r="D13" s="74"/>
      <c r="E13" s="74"/>
      <c r="F13" s="31"/>
    </row>
    <row r="14" spans="1:8" x14ac:dyDescent="0.25">
      <c r="A14" s="30" t="s">
        <v>9</v>
      </c>
      <c r="B14" s="70" t="s">
        <v>10</v>
      </c>
      <c r="C14" s="71"/>
      <c r="D14" s="71"/>
      <c r="E14" s="72"/>
      <c r="F14" s="30" t="s">
        <v>11</v>
      </c>
    </row>
    <row r="15" spans="1:8" x14ac:dyDescent="0.25">
      <c r="A15" s="17">
        <v>1</v>
      </c>
      <c r="B15" s="61" t="s">
        <v>12</v>
      </c>
      <c r="C15" s="62"/>
      <c r="D15" s="62"/>
      <c r="E15" s="63"/>
      <c r="F15" s="55" t="s">
        <v>56</v>
      </c>
    </row>
    <row r="16" spans="1:8" x14ac:dyDescent="0.25">
      <c r="A16" s="17">
        <v>2</v>
      </c>
      <c r="B16" s="61" t="s">
        <v>13</v>
      </c>
      <c r="C16" s="62"/>
      <c r="D16" s="62"/>
      <c r="E16" s="63"/>
      <c r="F16" s="41">
        <v>45565</v>
      </c>
    </row>
    <row r="17" spans="1:6" x14ac:dyDescent="0.25">
      <c r="A17" s="17">
        <v>3</v>
      </c>
      <c r="B17" s="61" t="s">
        <v>14</v>
      </c>
      <c r="C17" s="62"/>
      <c r="D17" s="62"/>
      <c r="E17" s="63"/>
      <c r="F17" s="42" t="s">
        <v>57</v>
      </c>
    </row>
    <row r="18" spans="1:6" x14ac:dyDescent="0.25">
      <c r="A18" s="17">
        <v>4</v>
      </c>
      <c r="B18" s="61" t="s">
        <v>15</v>
      </c>
      <c r="C18" s="62"/>
      <c r="D18" s="62"/>
      <c r="E18" s="63"/>
      <c r="F18" s="42" t="s">
        <v>93</v>
      </c>
    </row>
    <row r="19" spans="1:6" x14ac:dyDescent="0.25">
      <c r="A19" s="17">
        <v>5</v>
      </c>
      <c r="B19" s="61" t="s">
        <v>16</v>
      </c>
      <c r="C19" s="62"/>
      <c r="D19" s="62"/>
      <c r="E19" s="63"/>
      <c r="F19" s="41">
        <v>42901</v>
      </c>
    </row>
    <row r="20" spans="1:6" x14ac:dyDescent="0.25">
      <c r="A20" s="17">
        <v>6</v>
      </c>
      <c r="B20" s="61" t="s">
        <v>17</v>
      </c>
      <c r="C20" s="62"/>
      <c r="D20" s="62"/>
      <c r="E20" s="63"/>
      <c r="F20" s="41" t="s">
        <v>59</v>
      </c>
    </row>
    <row r="21" spans="1:6" x14ac:dyDescent="0.25">
      <c r="A21" s="17">
        <v>7</v>
      </c>
      <c r="B21" s="61" t="s">
        <v>18</v>
      </c>
      <c r="C21" s="62"/>
      <c r="D21" s="62"/>
      <c r="E21" s="63"/>
      <c r="F21" s="41">
        <v>43013</v>
      </c>
    </row>
    <row r="22" spans="1:6" x14ac:dyDescent="0.25">
      <c r="A22" s="17">
        <v>8</v>
      </c>
      <c r="B22" s="61" t="s">
        <v>19</v>
      </c>
      <c r="C22" s="62"/>
      <c r="D22" s="62"/>
      <c r="E22" s="63"/>
      <c r="F22" s="41">
        <v>43185</v>
      </c>
    </row>
    <row r="23" spans="1:6" x14ac:dyDescent="0.25">
      <c r="A23" s="17">
        <v>9</v>
      </c>
      <c r="B23" s="61" t="s">
        <v>20</v>
      </c>
      <c r="C23" s="62"/>
      <c r="D23" s="62"/>
      <c r="E23" s="63"/>
      <c r="F23" s="42" t="s">
        <v>94</v>
      </c>
    </row>
    <row r="24" spans="1:6" x14ac:dyDescent="0.25">
      <c r="A24" s="17">
        <v>10</v>
      </c>
      <c r="B24" s="61" t="s">
        <v>21</v>
      </c>
      <c r="C24" s="62"/>
      <c r="D24" s="62"/>
      <c r="E24" s="63"/>
      <c r="F24" s="41">
        <v>46836</v>
      </c>
    </row>
    <row r="25" spans="1:6" x14ac:dyDescent="0.25">
      <c r="A25" s="17">
        <v>11</v>
      </c>
      <c r="B25" s="64" t="s">
        <v>22</v>
      </c>
      <c r="C25" s="65"/>
      <c r="D25" s="65"/>
      <c r="E25" s="66"/>
      <c r="F25" s="42" t="s">
        <v>61</v>
      </c>
    </row>
    <row r="26" spans="1:6" x14ac:dyDescent="0.25">
      <c r="A26" s="17">
        <v>12</v>
      </c>
      <c r="B26" s="61" t="s">
        <v>23</v>
      </c>
      <c r="C26" s="62"/>
      <c r="D26" s="62"/>
      <c r="E26" s="63"/>
      <c r="F26" s="42" t="s">
        <v>95</v>
      </c>
    </row>
    <row r="27" spans="1:6" x14ac:dyDescent="0.25">
      <c r="A27" s="17">
        <v>13</v>
      </c>
      <c r="B27" s="61" t="s">
        <v>24</v>
      </c>
      <c r="C27" s="62"/>
      <c r="D27" s="62"/>
      <c r="E27" s="63"/>
      <c r="F27" s="42" t="s">
        <v>63</v>
      </c>
    </row>
    <row r="28" spans="1:6" x14ac:dyDescent="0.25">
      <c r="A28" s="17">
        <v>14</v>
      </c>
      <c r="B28" s="61" t="s">
        <v>25</v>
      </c>
      <c r="C28" s="62"/>
      <c r="D28" s="62"/>
      <c r="E28" s="63"/>
      <c r="F28" s="42" t="s">
        <v>96</v>
      </c>
    </row>
    <row r="29" spans="1:6" x14ac:dyDescent="0.25">
      <c r="A29" s="17">
        <v>15</v>
      </c>
      <c r="B29" s="61" t="s">
        <v>26</v>
      </c>
      <c r="C29" s="62"/>
      <c r="D29" s="62"/>
      <c r="E29" s="63"/>
      <c r="F29" s="49">
        <v>4.3999999999999997E-2</v>
      </c>
    </row>
    <row r="30" spans="1:6" x14ac:dyDescent="0.25">
      <c r="A30" s="17">
        <v>16</v>
      </c>
      <c r="B30" s="61" t="s">
        <v>27</v>
      </c>
      <c r="C30" s="62"/>
      <c r="D30" s="62"/>
      <c r="E30" s="63"/>
      <c r="F30" s="42" t="s">
        <v>97</v>
      </c>
    </row>
    <row r="31" spans="1:6" x14ac:dyDescent="0.25">
      <c r="A31" s="17">
        <v>17</v>
      </c>
      <c r="B31" s="61" t="s">
        <v>28</v>
      </c>
      <c r="C31" s="62"/>
      <c r="D31" s="62"/>
      <c r="E31" s="63"/>
      <c r="F31" s="42" t="s">
        <v>66</v>
      </c>
    </row>
    <row r="32" spans="1:6" x14ac:dyDescent="0.25">
      <c r="A32" s="17">
        <v>18</v>
      </c>
      <c r="B32" s="61" t="s">
        <v>29</v>
      </c>
      <c r="C32" s="62"/>
      <c r="D32" s="62"/>
      <c r="E32" s="63"/>
      <c r="F32" s="45">
        <v>417551.33</v>
      </c>
    </row>
    <row r="33" spans="1:6" x14ac:dyDescent="0.25">
      <c r="A33" s="17">
        <v>19</v>
      </c>
      <c r="B33" s="61" t="s">
        <v>30</v>
      </c>
      <c r="C33" s="62"/>
      <c r="D33" s="62"/>
      <c r="E33" s="63"/>
      <c r="F33" s="45">
        <v>110508.1</v>
      </c>
    </row>
    <row r="34" spans="1:6" x14ac:dyDescent="0.25">
      <c r="A34" s="17">
        <v>20</v>
      </c>
      <c r="B34" s="61" t="s">
        <v>31</v>
      </c>
      <c r="C34" s="62"/>
      <c r="D34" s="62"/>
      <c r="E34" s="63"/>
      <c r="F34" s="42"/>
    </row>
    <row r="35" spans="1:6" x14ac:dyDescent="0.25">
      <c r="A35" s="17">
        <v>21</v>
      </c>
      <c r="B35" s="61" t="s">
        <v>32</v>
      </c>
      <c r="C35" s="62"/>
      <c r="D35" s="62"/>
      <c r="E35" s="63"/>
      <c r="F35" s="41">
        <v>43277</v>
      </c>
    </row>
    <row r="36" spans="1:6" x14ac:dyDescent="0.25">
      <c r="A36" s="17">
        <v>22</v>
      </c>
      <c r="B36" s="61" t="s">
        <v>33</v>
      </c>
      <c r="C36" s="62"/>
      <c r="D36" s="62"/>
      <c r="E36" s="63"/>
      <c r="F36" s="45">
        <f>8725752.15+F32</f>
        <v>9143303.4800000004</v>
      </c>
    </row>
    <row r="37" spans="1:6" x14ac:dyDescent="0.25">
      <c r="A37" s="17">
        <v>23</v>
      </c>
      <c r="B37" s="61" t="s">
        <v>34</v>
      </c>
      <c r="C37" s="62"/>
      <c r="D37" s="62"/>
      <c r="E37" s="63"/>
      <c r="F37" s="45">
        <f>3330404.79+F33</f>
        <v>3440912.89</v>
      </c>
    </row>
    <row r="38" spans="1:6" x14ac:dyDescent="0.25">
      <c r="A38" s="17">
        <v>24</v>
      </c>
      <c r="B38" s="61" t="s">
        <v>35</v>
      </c>
      <c r="C38" s="62"/>
      <c r="D38" s="62"/>
      <c r="E38" s="63"/>
      <c r="F38" s="42"/>
    </row>
    <row r="39" spans="1:6" x14ac:dyDescent="0.25">
      <c r="A39" s="17">
        <v>25</v>
      </c>
      <c r="B39" s="61" t="s">
        <v>36</v>
      </c>
      <c r="C39" s="62"/>
      <c r="D39" s="62"/>
      <c r="E39" s="63"/>
      <c r="F39" s="45">
        <v>14989021.890000001</v>
      </c>
    </row>
    <row r="40" spans="1:6" x14ac:dyDescent="0.25">
      <c r="A40" s="17">
        <v>26</v>
      </c>
      <c r="B40" s="61" t="s">
        <v>37</v>
      </c>
      <c r="C40" s="62"/>
      <c r="D40" s="62"/>
      <c r="E40" s="63"/>
      <c r="F40" s="42"/>
    </row>
    <row r="41" spans="1:6" x14ac:dyDescent="0.25">
      <c r="A41" s="17">
        <v>27</v>
      </c>
      <c r="B41" s="61" t="s">
        <v>38</v>
      </c>
      <c r="C41" s="62"/>
      <c r="D41" s="62"/>
      <c r="E41" s="63"/>
      <c r="F41" s="45">
        <f>F39-F36</f>
        <v>5845718.4100000001</v>
      </c>
    </row>
    <row r="42" spans="1:6" x14ac:dyDescent="0.25">
      <c r="A42" s="17">
        <v>28</v>
      </c>
      <c r="B42" s="61" t="s">
        <v>39</v>
      </c>
      <c r="C42" s="62"/>
      <c r="D42" s="62"/>
      <c r="E42" s="63"/>
      <c r="F42" s="42"/>
    </row>
    <row r="43" spans="1:6" x14ac:dyDescent="0.25">
      <c r="A43" s="17">
        <v>29</v>
      </c>
      <c r="B43" s="61" t="s">
        <v>40</v>
      </c>
      <c r="C43" s="62"/>
      <c r="D43" s="62"/>
      <c r="E43" s="63"/>
      <c r="F43" s="42"/>
    </row>
    <row r="44" spans="1:6" x14ac:dyDescent="0.25">
      <c r="A44" s="17">
        <v>30</v>
      </c>
      <c r="B44" s="61" t="s">
        <v>41</v>
      </c>
      <c r="C44" s="62"/>
      <c r="D44" s="62"/>
      <c r="E44" s="63"/>
      <c r="F44" s="42"/>
    </row>
    <row r="45" spans="1:6" x14ac:dyDescent="0.25">
      <c r="A45" s="17">
        <v>31</v>
      </c>
      <c r="B45" s="61" t="s">
        <v>42</v>
      </c>
      <c r="C45" s="62"/>
      <c r="D45" s="62"/>
      <c r="E45" s="63"/>
      <c r="F45" s="42"/>
    </row>
    <row r="46" spans="1:6" x14ac:dyDescent="0.25">
      <c r="A46" s="17">
        <v>32</v>
      </c>
      <c r="B46" s="61" t="s">
        <v>43</v>
      </c>
      <c r="C46" s="62"/>
      <c r="D46" s="62"/>
      <c r="E46" s="63"/>
      <c r="F46" s="42"/>
    </row>
    <row r="47" spans="1:6" x14ac:dyDescent="0.25">
      <c r="A47" s="17">
        <v>33</v>
      </c>
      <c r="B47" s="61" t="s">
        <v>44</v>
      </c>
      <c r="C47" s="62"/>
      <c r="D47" s="62"/>
      <c r="E47" s="63"/>
      <c r="F47" s="42"/>
    </row>
    <row r="48" spans="1:6" x14ac:dyDescent="0.25">
      <c r="A48" s="17">
        <v>34</v>
      </c>
      <c r="B48" s="61" t="s">
        <v>45</v>
      </c>
      <c r="C48" s="62"/>
      <c r="D48" s="62"/>
      <c r="E48" s="63"/>
      <c r="F48" s="56"/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46</v>
      </c>
      <c r="B50" s="21"/>
      <c r="C50" s="21"/>
      <c r="D50" s="21"/>
      <c r="E50" s="21" t="s">
        <v>47</v>
      </c>
      <c r="F50" s="15"/>
    </row>
    <row r="51" spans="1:6" x14ac:dyDescent="0.25">
      <c r="A51" s="18"/>
      <c r="B51" s="19"/>
      <c r="C51" s="19"/>
      <c r="D51" s="19"/>
      <c r="F51" s="15"/>
    </row>
    <row r="52" spans="1:6" x14ac:dyDescent="0.25">
      <c r="A52" s="59" t="s">
        <v>69</v>
      </c>
      <c r="B52" s="60"/>
      <c r="C52" s="19"/>
      <c r="D52" s="19"/>
      <c r="E52" s="26"/>
      <c r="F52" s="47">
        <f>F16</f>
        <v>45565</v>
      </c>
    </row>
    <row r="53" spans="1:6" x14ac:dyDescent="0.25">
      <c r="A53" s="20" t="s">
        <v>48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49</v>
      </c>
      <c r="B55" s="23"/>
      <c r="C55" s="23"/>
      <c r="D55" s="23"/>
      <c r="F55" s="15"/>
    </row>
    <row r="56" spans="1:6" x14ac:dyDescent="0.25">
      <c r="A56" s="24" t="s">
        <v>50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B17:E17"/>
    <mergeCell ref="A5:F5"/>
    <mergeCell ref="A13:E13"/>
    <mergeCell ref="B14:E14"/>
    <mergeCell ref="B15:E15"/>
    <mergeCell ref="B16:E16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41:E41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8:E48"/>
    <mergeCell ref="A52:B52"/>
    <mergeCell ref="B42:E42"/>
    <mergeCell ref="B43:E43"/>
    <mergeCell ref="B44:E44"/>
    <mergeCell ref="B45:E45"/>
    <mergeCell ref="B46:E46"/>
    <mergeCell ref="B47:E47"/>
  </mergeCells>
  <pageMargins left="0.25" right="0.25" top="0.75" bottom="0.75" header="0.3" footer="0.3"/>
  <pageSetup paperSize="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#038</vt:lpstr>
      <vt:lpstr>#039</vt:lpstr>
      <vt:lpstr>#041</vt:lpstr>
      <vt:lpstr>#042</vt:lpstr>
      <vt:lpstr>#043</vt:lpstr>
      <vt:lpstr>#044</vt:lpstr>
      <vt:lpstr>#045</vt:lpstr>
      <vt:lpstr>#049</vt:lpstr>
      <vt:lpstr>KCAST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2024-10-08T08:06:37Z</cp:lastPrinted>
  <dcterms:created xsi:type="dcterms:W3CDTF">2015-06-05T18:17:20Z</dcterms:created>
  <dcterms:modified xsi:type="dcterms:W3CDTF">2024-10-08T08:10:31Z</dcterms:modified>
  <cp:category/>
</cp:coreProperties>
</file>