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Portal Report 2024\"/>
    </mc:Choice>
  </mc:AlternateContent>
  <bookViews>
    <workbookView xWindow="0" yWindow="0" windowWidth="20490" windowHeight="7350"/>
  </bookViews>
  <sheets>
    <sheet name="Form 9 - SCF" sheetId="1" r:id="rId1"/>
    <sheet name="FDPP LICENSE" sheetId="2" state="veryHidden" r:id="rId2"/>
  </sheets>
  <calcPr calcId="181029"/>
</workbook>
</file>

<file path=xl/calcChain.xml><?xml version="1.0" encoding="utf-8"?>
<calcChain xmlns="http://schemas.openxmlformats.org/spreadsheetml/2006/main">
  <c r="G53" i="1" l="1"/>
  <c r="G52" i="1"/>
  <c r="F24" i="1"/>
  <c r="F21" i="1"/>
  <c r="F20" i="1"/>
  <c r="F17" i="1"/>
  <c r="F12" i="1"/>
  <c r="F22" i="1"/>
  <c r="F15" i="1"/>
  <c r="F49" i="1"/>
  <c r="G54" i="1" l="1"/>
  <c r="F25" i="1"/>
  <c r="F18" i="1"/>
  <c r="F26" i="1" l="1"/>
</calcChain>
</file>

<file path=xl/sharedStrings.xml><?xml version="1.0" encoding="utf-8"?>
<sst xmlns="http://schemas.openxmlformats.org/spreadsheetml/2006/main" count="74" uniqueCount="58">
  <si>
    <t>FDP Form 9 - Statement of Cash Flows</t>
  </si>
  <si>
    <t>(BLGF Memorandum Circular No. 09 - 2012 dated February 21, 2012, Annex 2)</t>
  </si>
  <si>
    <t>STATEMENT OF CASH FLOWS</t>
  </si>
  <si>
    <t>REGION:</t>
  </si>
  <si>
    <t>REGION XI - DAVAO REGION</t>
  </si>
  <si>
    <t>CALENDAR YEAR:</t>
  </si>
  <si>
    <t>PROVINCE:</t>
  </si>
  <si>
    <t>DAVAO DEL NORTE</t>
  </si>
  <si>
    <t>QUARTER:</t>
  </si>
  <si>
    <t>CITY/MUNICIPALITY:</t>
  </si>
  <si>
    <t>KAPALONG</t>
  </si>
  <si>
    <t>Cash Flows From Operating Activities:</t>
  </si>
  <si>
    <t>Cash Inflows:</t>
  </si>
  <si>
    <t>Collection from Taxpayers</t>
  </si>
  <si>
    <t>Share from Internal Revenue Collections</t>
  </si>
  <si>
    <t>Receipts from Sale of Goods or Services</t>
  </si>
  <si>
    <t>Interest Income</t>
  </si>
  <si>
    <t>Dividend Income</t>
  </si>
  <si>
    <t>Other Receipts</t>
  </si>
  <si>
    <t xml:space="preserve">Total Cash Inflow </t>
  </si>
  <si>
    <t>Cash Outflows:</t>
  </si>
  <si>
    <t>Payments :</t>
  </si>
  <si>
    <t xml:space="preserve">     To Suppliers/Creditors</t>
  </si>
  <si>
    <t xml:space="preserve">     To Employees</t>
  </si>
  <si>
    <t>Interest Expense</t>
  </si>
  <si>
    <t>Other Expenses</t>
  </si>
  <si>
    <t xml:space="preserve">Total Cash Outflow </t>
  </si>
  <si>
    <t>Net Cash from Operating Activities</t>
  </si>
  <si>
    <t>Cash Flows from Investing Activities:</t>
  </si>
  <si>
    <t>From Sale of Property, Plant and Equipment</t>
  </si>
  <si>
    <t>From Sale of Dept Securities of Other Entities</t>
  </si>
  <si>
    <t>From Collection of Principal on Loans to Other Entities</t>
  </si>
  <si>
    <t>To Purchase Property, Plant and Equipment</t>
  </si>
  <si>
    <t>To Purchase Debt Securities of Other Entities</t>
  </si>
  <si>
    <t>To Grant/Make Loans to Other Entities</t>
  </si>
  <si>
    <t>Net Cash from Investing Activities</t>
  </si>
  <si>
    <t>Cash Flows from Financing Activities</t>
  </si>
  <si>
    <t>From Issuance of Debt Securities</t>
  </si>
  <si>
    <t>From Acquisition of Loan</t>
  </si>
  <si>
    <t>Total Cash Inflow</t>
  </si>
  <si>
    <t>Retirement/Redemption of Debt Securities</t>
  </si>
  <si>
    <t>Payment of Loan Amortization</t>
  </si>
  <si>
    <t>Total Cash Outflow</t>
  </si>
  <si>
    <t>Net Cash from Financing Activities</t>
  </si>
  <si>
    <t>Net Increase in Cash</t>
  </si>
  <si>
    <t>Cash at Beginning of the Period</t>
  </si>
  <si>
    <t>Cash at the End of the Period</t>
  </si>
  <si>
    <t xml:space="preserve">We hereby certify that we have reviewed the contents and hereby attest to the veracity and correctness of the data or information contained in this document.
</t>
  </si>
  <si>
    <t>Local Chief Executive</t>
  </si>
  <si>
    <t>CAUTION:</t>
  </si>
  <si>
    <t>TO REDUCE THE RISK OF UPLOADING WRONG TEMPLATE FOR THIS DOCUMENT, DO NOT EDIT/DELETE THIS SHEET.</t>
  </si>
  <si>
    <t>FROM:</t>
  </si>
  <si>
    <t>FDPP TEAM</t>
  </si>
  <si>
    <t>v3</t>
  </si>
  <si>
    <t>0</t>
  </si>
  <si>
    <t>MARIA THERESA R. TIMBOL</t>
  </si>
  <si>
    <t xml:space="preserve">      CHRISTINE MAE S. ROYO, CPA</t>
  </si>
  <si>
    <t>Local Accountant/OIC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</si>
</sst>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FF0000"/>
      <name val="Calibri"/>
    </font>
    <font>
      <sz val="7"/>
      <color rgb="FF000000"/>
      <name val="Calibri"/>
    </font>
    <font>
      <sz val="9"/>
      <color rgb="FF000000"/>
      <name val="Calibri"/>
    </font>
    <font>
      <sz val="11"/>
      <color rgb="FF000000"/>
      <name val="Calibri"/>
    </font>
    <font>
      <sz val="9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1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center"/>
      <protection locked="0"/>
    </xf>
    <xf numFmtId="0" fontId="4" fillId="2" borderId="2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6" fillId="2" borderId="0" xfId="0" applyFont="1" applyFill="1" applyProtection="1">
      <protection locked="0"/>
    </xf>
    <xf numFmtId="0" fontId="6" fillId="2" borderId="2" xfId="0" applyFont="1" applyFill="1" applyBorder="1" applyProtection="1">
      <protection locked="0"/>
    </xf>
    <xf numFmtId="43" fontId="6" fillId="2" borderId="0" xfId="1" applyFont="1" applyFill="1" applyAlignment="1" applyProtection="1">
      <alignment horizontal="center"/>
      <protection locked="0"/>
    </xf>
    <xf numFmtId="43" fontId="0" fillId="2" borderId="5" xfId="1" applyFont="1" applyFill="1" applyBorder="1" applyProtection="1">
      <protection locked="0"/>
    </xf>
    <xf numFmtId="43" fontId="6" fillId="2" borderId="6" xfId="1" applyFont="1" applyFill="1" applyBorder="1" applyAlignment="1" applyProtection="1">
      <alignment horizontal="center"/>
      <protection locked="0"/>
    </xf>
    <xf numFmtId="43" fontId="6" fillId="2" borderId="0" xfId="1" applyFont="1" applyFill="1" applyProtection="1">
      <protection locked="0"/>
    </xf>
    <xf numFmtId="43" fontId="0" fillId="2" borderId="5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6" fillId="2" borderId="0" xfId="1" quotePrefix="1" applyFont="1" applyFill="1" applyAlignment="1" applyProtection="1">
      <alignment horizontal="center"/>
      <protection locked="0"/>
    </xf>
    <xf numFmtId="43" fontId="6" fillId="2" borderId="6" xfId="1" quotePrefix="1" applyFont="1" applyFill="1" applyBorder="1" applyAlignment="1" applyProtection="1">
      <alignment horizontal="center"/>
      <protection locked="0"/>
    </xf>
    <xf numFmtId="0" fontId="7" fillId="2" borderId="0" xfId="0" applyFont="1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0" xfId="0" applyFill="1" applyAlignment="1" applyProtection="1">
      <alignment horizontal="left" vertical="top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1016523</xdr:colOff>
      <xdr:row>59</xdr:row>
      <xdr:rowOff>167714</xdr:rowOff>
    </xdr:from>
    <xdr:to>
      <xdr:col>5</xdr:col>
      <xdr:colOff>528918</xdr:colOff>
      <xdr:row>59</xdr:row>
      <xdr:rowOff>170329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DCAF13EF-AFC8-4D95-992B-EB7B8C1D7FE1}"/>
            </a:ext>
          </a:extLst>
        </xdr:cNvPr>
        <xdr:cNvCxnSpPr/>
      </xdr:nvCxnSpPr>
      <xdr:spPr>
        <a:xfrm>
          <a:off x="5633347" y="10566773"/>
          <a:ext cx="2363171" cy="2615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1201270</xdr:colOff>
      <xdr:row>60</xdr:row>
      <xdr:rowOff>11281</xdr:rowOff>
    </xdr:from>
    <xdr:to>
      <xdr:col>2</xdr:col>
      <xdr:colOff>1086970</xdr:colOff>
      <xdr:row>60</xdr:row>
      <xdr:rowOff>22412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680EC049-2845-4B34-A027-89B937E77892}"/>
            </a:ext>
          </a:extLst>
        </xdr:cNvPr>
        <xdr:cNvCxnSpPr/>
      </xdr:nvCxnSpPr>
      <xdr:spPr>
        <a:xfrm>
          <a:off x="1201270" y="11250781"/>
          <a:ext cx="2978524" cy="11131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414618</xdr:colOff>
      <xdr:row>56</xdr:row>
      <xdr:rowOff>164309</xdr:rowOff>
    </xdr:from>
    <xdr:to>
      <xdr:col>2</xdr:col>
      <xdr:colOff>339536</xdr:colOff>
      <xdr:row>61</xdr:row>
      <xdr:rowOff>44263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9118" y="10832309"/>
          <a:ext cx="1303242" cy="832454"/>
        </a:xfrm>
        <a:prstGeom prst="rect">
          <a:avLst/>
        </a:prstGeom>
      </xdr:spPr>
    </xdr:pic>
    <xdr:clientData/>
  </xdr:twoCellAnchor>
  <xdr:twoCellAnchor editAs="oneCell">
    <xdr:from>
      <xdr:col>4</xdr:col>
      <xdr:colOff>212912</xdr:colOff>
      <xdr:row>55</xdr:row>
      <xdr:rowOff>78440</xdr:rowOff>
    </xdr:from>
    <xdr:to>
      <xdr:col>4</xdr:col>
      <xdr:colOff>1302128</xdr:colOff>
      <xdr:row>61</xdr:row>
      <xdr:rowOff>24656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2383" y="10555940"/>
          <a:ext cx="1089216" cy="10892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1"/>
  <sheetViews>
    <sheetView tabSelected="1" topLeftCell="A44" zoomScale="85" zoomScaleNormal="85" workbookViewId="0">
      <selection activeCell="L63" sqref="L63"/>
    </sheetView>
  </sheetViews>
  <sheetFormatPr defaultRowHeight="15" x14ac:dyDescent="0.25"/>
  <cols>
    <col min="1" max="1" width="25.7109375" style="5" customWidth="1"/>
    <col min="2" max="5" width="20.7109375" style="5" customWidth="1"/>
    <col min="6" max="6" width="14.85546875" style="5" customWidth="1"/>
    <col min="7" max="7" width="16" bestFit="1" customWidth="1"/>
  </cols>
  <sheetData>
    <row r="1" spans="1:7" x14ac:dyDescent="0.25">
      <c r="A1" s="20" t="s">
        <v>0</v>
      </c>
      <c r="B1" s="4"/>
      <c r="C1" s="4"/>
      <c r="D1" s="4"/>
    </row>
    <row r="2" spans="1:7" s="6" customFormat="1" x14ac:dyDescent="0.25">
      <c r="A2" s="20" t="s">
        <v>1</v>
      </c>
    </row>
    <row r="3" spans="1:7" s="6" customFormat="1" x14ac:dyDescent="0.25">
      <c r="A3" s="3"/>
    </row>
    <row r="4" spans="1:7" x14ac:dyDescent="0.25">
      <c r="A4" s="36" t="s">
        <v>2</v>
      </c>
      <c r="B4" s="36"/>
      <c r="C4" s="36"/>
      <c r="D4" s="36"/>
      <c r="E4" s="36"/>
      <c r="F4" s="36"/>
      <c r="G4" s="36"/>
    </row>
    <row r="5" spans="1:7" x14ac:dyDescent="0.25">
      <c r="B5" s="7"/>
      <c r="C5" s="7"/>
      <c r="D5" s="7"/>
    </row>
    <row r="6" spans="1:7" x14ac:dyDescent="0.25">
      <c r="A6" s="21" t="s">
        <v>3</v>
      </c>
      <c r="B6" s="21" t="s">
        <v>4</v>
      </c>
      <c r="C6" s="8"/>
      <c r="D6" s="21" t="s">
        <v>5</v>
      </c>
      <c r="E6" s="5">
        <v>2024</v>
      </c>
    </row>
    <row r="7" spans="1:7" x14ac:dyDescent="0.25">
      <c r="A7" s="1" t="s">
        <v>6</v>
      </c>
      <c r="B7" s="22" t="s">
        <v>7</v>
      </c>
      <c r="C7" s="9"/>
      <c r="D7" s="23" t="s">
        <v>8</v>
      </c>
      <c r="E7" s="5">
        <v>2</v>
      </c>
    </row>
    <row r="8" spans="1:7" x14ac:dyDescent="0.25">
      <c r="A8" s="1" t="s">
        <v>9</v>
      </c>
      <c r="B8" s="22" t="s">
        <v>10</v>
      </c>
      <c r="C8" s="9"/>
      <c r="D8" s="10"/>
    </row>
    <row r="10" spans="1:7" x14ac:dyDescent="0.25">
      <c r="A10" s="11" t="s">
        <v>11</v>
      </c>
      <c r="B10" s="12"/>
      <c r="C10" s="12"/>
      <c r="D10" s="12"/>
      <c r="E10" s="12"/>
      <c r="F10" s="12"/>
      <c r="G10" s="13"/>
    </row>
    <row r="11" spans="1:7" x14ac:dyDescent="0.25">
      <c r="A11" s="14"/>
      <c r="B11" s="5" t="s">
        <v>12</v>
      </c>
      <c r="G11" s="15"/>
    </row>
    <row r="12" spans="1:7" x14ac:dyDescent="0.25">
      <c r="A12" s="14"/>
      <c r="C12" s="38" t="s">
        <v>13</v>
      </c>
      <c r="D12" s="38"/>
      <c r="E12" s="38"/>
      <c r="F12" s="26">
        <f>15821632.83+8739997.54+22323.78</f>
        <v>24583954.149999999</v>
      </c>
      <c r="G12" s="15"/>
    </row>
    <row r="13" spans="1:7" x14ac:dyDescent="0.25">
      <c r="A13" s="14"/>
      <c r="C13" s="38" t="s">
        <v>14</v>
      </c>
      <c r="D13" s="38"/>
      <c r="E13" s="38"/>
      <c r="F13" s="26">
        <v>220730898</v>
      </c>
      <c r="G13" s="27"/>
    </row>
    <row r="14" spans="1:7" x14ac:dyDescent="0.25">
      <c r="A14" s="14"/>
      <c r="C14" s="38" t="s">
        <v>15</v>
      </c>
      <c r="D14" s="38"/>
      <c r="E14" s="38"/>
      <c r="F14" s="26">
        <v>41759267.560000002</v>
      </c>
      <c r="G14" s="27"/>
    </row>
    <row r="15" spans="1:7" x14ac:dyDescent="0.25">
      <c r="A15" s="14"/>
      <c r="C15" s="38" t="s">
        <v>16</v>
      </c>
      <c r="D15" s="38"/>
      <c r="E15" s="38"/>
      <c r="F15" s="26">
        <f>53170.54+738.64</f>
        <v>53909.18</v>
      </c>
      <c r="G15" s="27"/>
    </row>
    <row r="16" spans="1:7" x14ac:dyDescent="0.25">
      <c r="A16" s="14"/>
      <c r="C16" s="38" t="s">
        <v>17</v>
      </c>
      <c r="D16" s="38"/>
      <c r="E16" s="38"/>
      <c r="F16" s="26">
        <v>0</v>
      </c>
      <c r="G16" s="27"/>
    </row>
    <row r="17" spans="1:7" x14ac:dyDescent="0.25">
      <c r="A17" s="14"/>
      <c r="C17" s="38" t="s">
        <v>18</v>
      </c>
      <c r="D17" s="38"/>
      <c r="E17" s="38"/>
      <c r="F17" s="26">
        <f>133867425.76+34773803.96</f>
        <v>168641229.72</v>
      </c>
      <c r="G17" s="27"/>
    </row>
    <row r="18" spans="1:7" x14ac:dyDescent="0.25">
      <c r="A18" s="14"/>
      <c r="C18" s="38" t="s">
        <v>19</v>
      </c>
      <c r="D18" s="38"/>
      <c r="E18" s="38"/>
      <c r="F18" s="28">
        <f>SUM(F12:F17)</f>
        <v>455769258.61000001</v>
      </c>
      <c r="G18" s="27"/>
    </row>
    <row r="19" spans="1:7" x14ac:dyDescent="0.25">
      <c r="A19" s="14"/>
      <c r="B19" s="5" t="s">
        <v>20</v>
      </c>
      <c r="F19" s="29"/>
      <c r="G19" s="27"/>
    </row>
    <row r="20" spans="1:7" x14ac:dyDescent="0.25">
      <c r="A20" s="14"/>
      <c r="C20" s="5" t="s">
        <v>21</v>
      </c>
      <c r="F20" s="29">
        <f>6496343.62+899034.25+5782524.7</f>
        <v>13177902.57</v>
      </c>
      <c r="G20" s="27"/>
    </row>
    <row r="21" spans="1:7" x14ac:dyDescent="0.25">
      <c r="A21" s="14"/>
      <c r="C21" s="5" t="s">
        <v>22</v>
      </c>
      <c r="F21" s="26">
        <f>92644322.73+67969.22+8994899.53</f>
        <v>101707191.48</v>
      </c>
      <c r="G21" s="27"/>
    </row>
    <row r="22" spans="1:7" x14ac:dyDescent="0.25">
      <c r="A22" s="14"/>
      <c r="C22" s="5" t="s">
        <v>23</v>
      </c>
      <c r="F22" s="26">
        <f>149125325.56+1245875.47</f>
        <v>150371201.03</v>
      </c>
      <c r="G22" s="27"/>
    </row>
    <row r="23" spans="1:7" x14ac:dyDescent="0.25">
      <c r="A23" s="14"/>
      <c r="C23" s="5" t="s">
        <v>24</v>
      </c>
      <c r="F23" s="26">
        <v>625879.36</v>
      </c>
      <c r="G23" s="27"/>
    </row>
    <row r="24" spans="1:7" x14ac:dyDescent="0.25">
      <c r="A24" s="14"/>
      <c r="C24" s="5" t="s">
        <v>25</v>
      </c>
      <c r="F24" s="26">
        <f>49527235.45+5168596.45-3089399.81</f>
        <v>51606432.090000004</v>
      </c>
      <c r="G24" s="27"/>
    </row>
    <row r="25" spans="1:7" x14ac:dyDescent="0.25">
      <c r="A25" s="14"/>
      <c r="C25" s="5" t="s">
        <v>26</v>
      </c>
      <c r="F25" s="26">
        <f>SUM(F20:F24)</f>
        <v>317488606.53000003</v>
      </c>
      <c r="G25" s="27"/>
    </row>
    <row r="26" spans="1:7" x14ac:dyDescent="0.25">
      <c r="A26" s="14"/>
      <c r="B26" s="5" t="s">
        <v>27</v>
      </c>
      <c r="F26" s="28">
        <f>SUM(F18-F25)</f>
        <v>138280652.07999998</v>
      </c>
      <c r="G26" s="27"/>
    </row>
    <row r="27" spans="1:7" x14ac:dyDescent="0.25">
      <c r="A27" s="14"/>
      <c r="F27" s="26"/>
      <c r="G27" s="27"/>
    </row>
    <row r="28" spans="1:7" x14ac:dyDescent="0.25">
      <c r="A28" s="14" t="s">
        <v>28</v>
      </c>
      <c r="F28" s="29"/>
      <c r="G28" s="27"/>
    </row>
    <row r="29" spans="1:7" x14ac:dyDescent="0.25">
      <c r="A29" s="14"/>
      <c r="B29" s="5" t="s">
        <v>12</v>
      </c>
      <c r="F29" s="29"/>
      <c r="G29" s="27"/>
    </row>
    <row r="30" spans="1:7" x14ac:dyDescent="0.25">
      <c r="A30" s="14"/>
      <c r="C30" s="38" t="s">
        <v>29</v>
      </c>
      <c r="D30" s="38"/>
      <c r="E30" s="38"/>
      <c r="F30" s="32" t="s">
        <v>54</v>
      </c>
      <c r="G30" s="27"/>
    </row>
    <row r="31" spans="1:7" x14ac:dyDescent="0.25">
      <c r="A31" s="14"/>
      <c r="C31" s="38" t="s">
        <v>30</v>
      </c>
      <c r="D31" s="38"/>
      <c r="E31" s="38"/>
      <c r="F31" s="32" t="s">
        <v>54</v>
      </c>
      <c r="G31" s="27"/>
    </row>
    <row r="32" spans="1:7" x14ac:dyDescent="0.25">
      <c r="A32" s="14"/>
      <c r="C32" s="38" t="s">
        <v>31</v>
      </c>
      <c r="D32" s="38"/>
      <c r="E32" s="38"/>
      <c r="F32" s="32" t="s">
        <v>54</v>
      </c>
      <c r="G32" s="27"/>
    </row>
    <row r="33" spans="1:7" x14ac:dyDescent="0.25">
      <c r="A33" s="14"/>
      <c r="C33" s="38" t="s">
        <v>19</v>
      </c>
      <c r="D33" s="38"/>
      <c r="E33" s="38"/>
      <c r="F33" s="33" t="s">
        <v>54</v>
      </c>
      <c r="G33" s="27"/>
    </row>
    <row r="34" spans="1:7" x14ac:dyDescent="0.25">
      <c r="A34" s="14"/>
      <c r="B34" s="5" t="s">
        <v>20</v>
      </c>
      <c r="F34" s="29"/>
      <c r="G34" s="27"/>
    </row>
    <row r="35" spans="1:7" x14ac:dyDescent="0.25">
      <c r="A35" s="14"/>
      <c r="C35" s="38" t="s">
        <v>32</v>
      </c>
      <c r="D35" s="38"/>
      <c r="E35" s="38"/>
      <c r="F35" s="26">
        <v>5530000</v>
      </c>
      <c r="G35" s="27"/>
    </row>
    <row r="36" spans="1:7" x14ac:dyDescent="0.25">
      <c r="A36" s="14"/>
      <c r="C36" s="38" t="s">
        <v>33</v>
      </c>
      <c r="D36" s="38"/>
      <c r="E36" s="38"/>
      <c r="F36" s="32" t="s">
        <v>54</v>
      </c>
      <c r="G36" s="27"/>
    </row>
    <row r="37" spans="1:7" x14ac:dyDescent="0.25">
      <c r="A37" s="14"/>
      <c r="C37" s="38" t="s">
        <v>34</v>
      </c>
      <c r="D37" s="38"/>
      <c r="E37" s="38"/>
      <c r="F37" s="32" t="s">
        <v>54</v>
      </c>
      <c r="G37" s="27"/>
    </row>
    <row r="38" spans="1:7" x14ac:dyDescent="0.25">
      <c r="A38" s="14"/>
      <c r="C38" s="38" t="s">
        <v>26</v>
      </c>
      <c r="D38" s="38"/>
      <c r="E38" s="38"/>
      <c r="F38" s="32" t="s">
        <v>54</v>
      </c>
      <c r="G38" s="27"/>
    </row>
    <row r="39" spans="1:7" x14ac:dyDescent="0.25">
      <c r="A39" s="14"/>
      <c r="B39" s="38" t="s">
        <v>35</v>
      </c>
      <c r="C39" s="38"/>
      <c r="D39" s="38"/>
      <c r="E39" s="38"/>
      <c r="F39" s="28">
        <v>-5530000</v>
      </c>
      <c r="G39" s="27"/>
    </row>
    <row r="40" spans="1:7" x14ac:dyDescent="0.25">
      <c r="A40" s="14"/>
      <c r="B40" s="16"/>
      <c r="C40" s="16"/>
      <c r="D40" s="16"/>
      <c r="E40" s="16"/>
      <c r="F40" s="26"/>
      <c r="G40" s="27"/>
    </row>
    <row r="41" spans="1:7" x14ac:dyDescent="0.25">
      <c r="A41" s="39" t="s">
        <v>36</v>
      </c>
      <c r="B41" s="40"/>
      <c r="C41" s="40"/>
      <c r="D41" s="40"/>
      <c r="E41" s="40"/>
      <c r="F41" s="29"/>
      <c r="G41" s="27"/>
    </row>
    <row r="42" spans="1:7" x14ac:dyDescent="0.25">
      <c r="A42" s="14"/>
      <c r="B42" s="5" t="s">
        <v>12</v>
      </c>
      <c r="F42" s="29"/>
      <c r="G42" s="27"/>
    </row>
    <row r="43" spans="1:7" x14ac:dyDescent="0.25">
      <c r="A43" s="14"/>
      <c r="C43" s="38" t="s">
        <v>37</v>
      </c>
      <c r="D43" s="38"/>
      <c r="E43" s="38"/>
      <c r="F43" s="32" t="s">
        <v>54</v>
      </c>
      <c r="G43" s="27"/>
    </row>
    <row r="44" spans="1:7" x14ac:dyDescent="0.25">
      <c r="A44" s="14"/>
      <c r="C44" s="38" t="s">
        <v>38</v>
      </c>
      <c r="D44" s="38"/>
      <c r="E44" s="38"/>
      <c r="F44" s="32" t="s">
        <v>54</v>
      </c>
      <c r="G44" s="27"/>
    </row>
    <row r="45" spans="1:7" x14ac:dyDescent="0.25">
      <c r="A45" s="14"/>
      <c r="C45" s="38" t="s">
        <v>39</v>
      </c>
      <c r="D45" s="38"/>
      <c r="E45" s="38"/>
      <c r="F45" s="33" t="s">
        <v>54</v>
      </c>
      <c r="G45" s="27"/>
    </row>
    <row r="46" spans="1:7" x14ac:dyDescent="0.25">
      <c r="A46" s="14"/>
      <c r="B46" s="5" t="s">
        <v>20</v>
      </c>
      <c r="F46" s="29"/>
      <c r="G46" s="27"/>
    </row>
    <row r="47" spans="1:7" x14ac:dyDescent="0.25">
      <c r="A47" s="14"/>
      <c r="C47" s="38" t="s">
        <v>40</v>
      </c>
      <c r="D47" s="38"/>
      <c r="E47" s="38"/>
      <c r="F47" s="32" t="s">
        <v>54</v>
      </c>
      <c r="G47" s="27"/>
    </row>
    <row r="48" spans="1:7" x14ac:dyDescent="0.25">
      <c r="A48" s="14"/>
      <c r="C48" s="38" t="s">
        <v>41</v>
      </c>
      <c r="D48" s="38"/>
      <c r="E48" s="38"/>
      <c r="F48" s="26">
        <v>7834224.0800000001</v>
      </c>
      <c r="G48" s="27"/>
    </row>
    <row r="49" spans="1:7" x14ac:dyDescent="0.25">
      <c r="A49" s="14"/>
      <c r="C49" s="38" t="s">
        <v>42</v>
      </c>
      <c r="D49" s="38"/>
      <c r="E49" s="38"/>
      <c r="F49" s="26">
        <f>SUM(F48)</f>
        <v>7834224.0800000001</v>
      </c>
      <c r="G49" s="27"/>
    </row>
    <row r="50" spans="1:7" x14ac:dyDescent="0.25">
      <c r="A50" s="14"/>
      <c r="B50" s="38" t="s">
        <v>43</v>
      </c>
      <c r="C50" s="38"/>
      <c r="D50" s="38"/>
      <c r="E50" s="38"/>
      <c r="F50" s="28">
        <v>-7834224.0800000001</v>
      </c>
      <c r="G50" s="27"/>
    </row>
    <row r="51" spans="1:7" x14ac:dyDescent="0.25">
      <c r="A51" s="14"/>
      <c r="B51" s="16"/>
      <c r="C51" s="16"/>
      <c r="D51" s="16"/>
      <c r="E51" s="16"/>
      <c r="F51" s="26"/>
      <c r="G51" s="27"/>
    </row>
    <row r="52" spans="1:7" x14ac:dyDescent="0.25">
      <c r="A52" s="37" t="s">
        <v>44</v>
      </c>
      <c r="B52" s="38"/>
      <c r="C52" s="38"/>
      <c r="D52" s="38"/>
      <c r="F52" s="29"/>
      <c r="G52" s="30">
        <f>100449063.89+1359260.79+23108103.32</f>
        <v>124916428</v>
      </c>
    </row>
    <row r="53" spans="1:7" x14ac:dyDescent="0.25">
      <c r="A53" s="37" t="s">
        <v>45</v>
      </c>
      <c r="B53" s="38"/>
      <c r="C53" s="38"/>
      <c r="D53" s="38"/>
      <c r="F53" s="29"/>
      <c r="G53" s="30">
        <f>182652373.22+2120838.4+29475168.82</f>
        <v>214248380.44</v>
      </c>
    </row>
    <row r="54" spans="1:7" x14ac:dyDescent="0.25">
      <c r="A54" s="37" t="s">
        <v>46</v>
      </c>
      <c r="B54" s="38"/>
      <c r="C54" s="38"/>
      <c r="D54" s="38"/>
      <c r="F54" s="29"/>
      <c r="G54" s="31">
        <f>SUM(G52:G53)</f>
        <v>339164808.44</v>
      </c>
    </row>
    <row r="55" spans="1:7" x14ac:dyDescent="0.25">
      <c r="A55" s="14"/>
      <c r="F55" s="29"/>
      <c r="G55" s="27"/>
    </row>
    <row r="56" spans="1:7" x14ac:dyDescent="0.25">
      <c r="A56" s="18"/>
      <c r="B56" s="18"/>
      <c r="C56" s="18"/>
      <c r="D56" s="18"/>
      <c r="E56" s="18"/>
      <c r="F56" s="25"/>
      <c r="G56" s="18"/>
    </row>
    <row r="57" spans="1:7" x14ac:dyDescent="0.25">
      <c r="A57" s="19" t="s">
        <v>47</v>
      </c>
      <c r="F57" s="24"/>
    </row>
    <row r="58" spans="1:7" x14ac:dyDescent="0.25">
      <c r="A58" s="19"/>
      <c r="F58" s="24"/>
    </row>
    <row r="59" spans="1:7" x14ac:dyDescent="0.25">
      <c r="A59" s="19"/>
      <c r="F59" s="24"/>
    </row>
    <row r="60" spans="1:7" x14ac:dyDescent="0.25">
      <c r="B60" s="34" t="s">
        <v>56</v>
      </c>
      <c r="C60" s="34"/>
      <c r="E60" s="34" t="s">
        <v>55</v>
      </c>
      <c r="F60" s="24"/>
    </row>
    <row r="61" spans="1:7" x14ac:dyDescent="0.25">
      <c r="B61" s="35" t="s">
        <v>57</v>
      </c>
      <c r="C61" s="35"/>
      <c r="E61" s="17" t="s">
        <v>48</v>
      </c>
      <c r="F61" s="24"/>
    </row>
    <row r="62" spans="1:7" x14ac:dyDescent="0.25">
      <c r="F62" s="24"/>
    </row>
    <row r="63" spans="1:7" x14ac:dyDescent="0.25">
      <c r="D63" s="17"/>
      <c r="F63" s="24"/>
    </row>
    <row r="64" spans="1:7" x14ac:dyDescent="0.25">
      <c r="F64" s="24"/>
    </row>
    <row r="65" spans="6:6" x14ac:dyDescent="0.25">
      <c r="F65" s="24"/>
    </row>
    <row r="66" spans="6:6" x14ac:dyDescent="0.25">
      <c r="F66" s="24"/>
    </row>
    <row r="67" spans="6:6" x14ac:dyDescent="0.25">
      <c r="F67" s="24"/>
    </row>
    <row r="68" spans="6:6" x14ac:dyDescent="0.25">
      <c r="F68" s="24"/>
    </row>
    <row r="69" spans="6:6" x14ac:dyDescent="0.25">
      <c r="F69" s="24"/>
    </row>
    <row r="70" spans="6:6" x14ac:dyDescent="0.25">
      <c r="F70" s="24"/>
    </row>
    <row r="71" spans="6:6" x14ac:dyDescent="0.25">
      <c r="F71" s="24"/>
    </row>
    <row r="72" spans="6:6" x14ac:dyDescent="0.25">
      <c r="F72" s="24"/>
    </row>
    <row r="73" spans="6:6" x14ac:dyDescent="0.25">
      <c r="F73" s="24"/>
    </row>
    <row r="74" spans="6:6" x14ac:dyDescent="0.25">
      <c r="F74" s="24"/>
    </row>
    <row r="75" spans="6:6" x14ac:dyDescent="0.25">
      <c r="F75" s="24"/>
    </row>
    <row r="76" spans="6:6" x14ac:dyDescent="0.25">
      <c r="F76" s="24"/>
    </row>
    <row r="77" spans="6:6" x14ac:dyDescent="0.25">
      <c r="F77" s="24"/>
    </row>
    <row r="78" spans="6:6" x14ac:dyDescent="0.25">
      <c r="F78" s="24"/>
    </row>
    <row r="79" spans="6:6" x14ac:dyDescent="0.25">
      <c r="F79" s="24"/>
    </row>
    <row r="80" spans="6:6" x14ac:dyDescent="0.25">
      <c r="F80" s="24"/>
    </row>
    <row r="81" spans="6:6" x14ac:dyDescent="0.25">
      <c r="F81" s="24"/>
    </row>
    <row r="82" spans="6:6" x14ac:dyDescent="0.25">
      <c r="F82" s="24"/>
    </row>
    <row r="83" spans="6:6" x14ac:dyDescent="0.25">
      <c r="F83" s="24"/>
    </row>
    <row r="84" spans="6:6" x14ac:dyDescent="0.25">
      <c r="F84" s="24"/>
    </row>
    <row r="85" spans="6:6" x14ac:dyDescent="0.25">
      <c r="F85" s="24"/>
    </row>
    <row r="86" spans="6:6" x14ac:dyDescent="0.25">
      <c r="F86" s="24"/>
    </row>
    <row r="87" spans="6:6" x14ac:dyDescent="0.25">
      <c r="F87" s="24"/>
    </row>
    <row r="88" spans="6:6" x14ac:dyDescent="0.25">
      <c r="F88" s="24"/>
    </row>
    <row r="89" spans="6:6" x14ac:dyDescent="0.25">
      <c r="F89" s="24"/>
    </row>
    <row r="90" spans="6:6" x14ac:dyDescent="0.25">
      <c r="F90" s="24"/>
    </row>
    <row r="91" spans="6:6" x14ac:dyDescent="0.25">
      <c r="F91" s="24"/>
    </row>
    <row r="92" spans="6:6" x14ac:dyDescent="0.25">
      <c r="F92" s="24"/>
    </row>
    <row r="93" spans="6:6" x14ac:dyDescent="0.25">
      <c r="F93" s="24"/>
    </row>
    <row r="94" spans="6:6" x14ac:dyDescent="0.25">
      <c r="F94" s="24"/>
    </row>
    <row r="95" spans="6:6" x14ac:dyDescent="0.25">
      <c r="F95" s="24"/>
    </row>
    <row r="96" spans="6:6" x14ac:dyDescent="0.25">
      <c r="F96" s="24"/>
    </row>
    <row r="97" spans="6:6" x14ac:dyDescent="0.25">
      <c r="F97" s="24"/>
    </row>
    <row r="98" spans="6:6" x14ac:dyDescent="0.25">
      <c r="F98" s="24"/>
    </row>
    <row r="99" spans="6:6" x14ac:dyDescent="0.25">
      <c r="F99" s="24"/>
    </row>
    <row r="100" spans="6:6" x14ac:dyDescent="0.25">
      <c r="F100" s="24"/>
    </row>
    <row r="101" spans="6:6" x14ac:dyDescent="0.25">
      <c r="F101" s="24"/>
    </row>
    <row r="102" spans="6:6" x14ac:dyDescent="0.25">
      <c r="F102" s="24"/>
    </row>
    <row r="103" spans="6:6" x14ac:dyDescent="0.25">
      <c r="F103" s="24"/>
    </row>
    <row r="104" spans="6:6" x14ac:dyDescent="0.25">
      <c r="F104" s="24"/>
    </row>
    <row r="105" spans="6:6" x14ac:dyDescent="0.25">
      <c r="F105" s="24"/>
    </row>
    <row r="106" spans="6:6" x14ac:dyDescent="0.25">
      <c r="F106" s="24"/>
    </row>
    <row r="107" spans="6:6" x14ac:dyDescent="0.25">
      <c r="F107" s="24"/>
    </row>
    <row r="108" spans="6:6" x14ac:dyDescent="0.25">
      <c r="F108" s="24"/>
    </row>
    <row r="109" spans="6:6" x14ac:dyDescent="0.25">
      <c r="F109" s="24"/>
    </row>
    <row r="110" spans="6:6" x14ac:dyDescent="0.25">
      <c r="F110" s="24"/>
    </row>
    <row r="111" spans="6:6" x14ac:dyDescent="0.25">
      <c r="F111" s="24"/>
    </row>
    <row r="112" spans="6:6" x14ac:dyDescent="0.25">
      <c r="F112" s="24"/>
    </row>
    <row r="113" spans="6:6" x14ac:dyDescent="0.25">
      <c r="F113" s="24"/>
    </row>
    <row r="114" spans="6:6" x14ac:dyDescent="0.25">
      <c r="F114" s="24"/>
    </row>
    <row r="115" spans="6:6" x14ac:dyDescent="0.25">
      <c r="F115" s="24"/>
    </row>
    <row r="116" spans="6:6" x14ac:dyDescent="0.25">
      <c r="F116" s="24"/>
    </row>
    <row r="117" spans="6:6" x14ac:dyDescent="0.25">
      <c r="F117" s="24"/>
    </row>
    <row r="118" spans="6:6" x14ac:dyDescent="0.25">
      <c r="F118" s="24"/>
    </row>
    <row r="119" spans="6:6" x14ac:dyDescent="0.25">
      <c r="F119" s="24"/>
    </row>
    <row r="120" spans="6:6" x14ac:dyDescent="0.25">
      <c r="F120" s="24"/>
    </row>
    <row r="121" spans="6:6" x14ac:dyDescent="0.25">
      <c r="F121" s="24"/>
    </row>
  </sheetData>
  <sheetProtection formatCells="0" formatColumns="0" formatRows="0" insertColumns="0" insertRows="0" insertHyperlinks="0" deleteColumns="0" deleteRows="0" sort="0" autoFilter="0" pivotTables="0"/>
  <mergeCells count="29">
    <mergeCell ref="C13:E13"/>
    <mergeCell ref="C35:E35"/>
    <mergeCell ref="C36:E36"/>
    <mergeCell ref="C37:E37"/>
    <mergeCell ref="C30:E30"/>
    <mergeCell ref="C31:E31"/>
    <mergeCell ref="C32:E32"/>
    <mergeCell ref="C33:E33"/>
    <mergeCell ref="C14:E14"/>
    <mergeCell ref="C15:E15"/>
    <mergeCell ref="C16:E16"/>
    <mergeCell ref="C17:E17"/>
    <mergeCell ref="C18:E18"/>
    <mergeCell ref="B61:C61"/>
    <mergeCell ref="A4:G4"/>
    <mergeCell ref="A54:D54"/>
    <mergeCell ref="C48:E48"/>
    <mergeCell ref="C49:E49"/>
    <mergeCell ref="B50:E50"/>
    <mergeCell ref="A52:D52"/>
    <mergeCell ref="A53:D53"/>
    <mergeCell ref="A41:E41"/>
    <mergeCell ref="C43:E43"/>
    <mergeCell ref="C44:E44"/>
    <mergeCell ref="C45:E45"/>
    <mergeCell ref="C47:E47"/>
    <mergeCell ref="C38:E38"/>
    <mergeCell ref="B39:E39"/>
    <mergeCell ref="C12:E12"/>
  </mergeCells>
  <pageMargins left="0.7" right="0" top="0.75" bottom="0.75" header="0.3" footer="0.3"/>
  <pageSetup paperSize="5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H27" sqref="H27"/>
    </sheetView>
  </sheetViews>
  <sheetFormatPr defaultRowHeight="15" x14ac:dyDescent="0.25"/>
  <sheetData>
    <row r="1" spans="1:1" ht="23.45" customHeight="1" x14ac:dyDescent="0.35">
      <c r="A1" s="2" t="s">
        <v>49</v>
      </c>
    </row>
    <row r="3" spans="1:1" x14ac:dyDescent="0.25">
      <c r="A3" t="s">
        <v>50</v>
      </c>
    </row>
    <row r="5" spans="1:1" x14ac:dyDescent="0.25">
      <c r="A5" t="s">
        <v>51</v>
      </c>
    </row>
    <row r="6" spans="1:1" x14ac:dyDescent="0.25">
      <c r="A6" s="1" t="s">
        <v>52</v>
      </c>
    </row>
    <row r="9" spans="1:1" x14ac:dyDescent="0.25">
      <c r="A9" t="s">
        <v>53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9 - SCF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user</cp:lastModifiedBy>
  <cp:lastPrinted>2024-08-08T03:07:40Z</cp:lastPrinted>
  <dcterms:created xsi:type="dcterms:W3CDTF">2015-06-05T18:17:20Z</dcterms:created>
  <dcterms:modified xsi:type="dcterms:W3CDTF">2024-08-12T03:26:12Z</dcterms:modified>
  <cp:category/>
</cp:coreProperties>
</file>