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Portal Report 2022\3rd quarter posting period (July-Sept)\"/>
    </mc:Choice>
  </mc:AlternateContent>
  <bookViews>
    <workbookView xWindow="240" yWindow="75" windowWidth="20055" windowHeight="7935" firstSheet="12" activeTab="12"/>
  </bookViews>
  <sheets>
    <sheet name="Sheet1" sheetId="1" state="hidden" r:id="rId1"/>
    <sheet name="Sheet2" sheetId="2" state="hidden" r:id="rId2"/>
    <sheet name="Sheet3" sheetId="3" state="hidden" r:id="rId3"/>
    <sheet name="dilg portal" sheetId="4" state="hidden" r:id="rId4"/>
    <sheet name="dilg portal oyen" sheetId="5" state="hidden" r:id="rId5"/>
    <sheet name="LDRRMFU Dec 2020" sheetId="6" state="hidden" r:id="rId6"/>
    <sheet name="LDRRMFU dec 2021" sheetId="9" state="hidden" r:id="rId7"/>
    <sheet name="dilg portal oyen 12.2021" sheetId="7" state="hidden" r:id="rId8"/>
    <sheet name="Sheet4" sheetId="8" state="hidden" r:id="rId9"/>
    <sheet name="dilg portal oyen 03.2022" sheetId="11" state="hidden" r:id="rId10"/>
    <sheet name="LDRRMFU mar22" sheetId="12" state="hidden" r:id="rId11"/>
    <sheet name="LDRRMFU mar22 (2)" sheetId="13" state="hidden" r:id="rId12"/>
    <sheet name="LDRRMFU june 2022" sheetId="15" r:id="rId13"/>
    <sheet name="dilg portal oyen 09.2021 (2)" sheetId="10" state="hidden" r:id="rId14"/>
  </sheets>
  <definedNames>
    <definedName name="_xlnm.Print_Area" localSheetId="5">'LDRRMFU Dec 2020'!$A$1:$G$39</definedName>
    <definedName name="_xlnm.Print_Area" localSheetId="6">'LDRRMFU dec 2021'!$A$1:$G$43</definedName>
    <definedName name="_xlnm.Print_Area" localSheetId="12">'LDRRMFU june 2022'!$A$1:$G$43</definedName>
    <definedName name="_xlnm.Print_Area" localSheetId="10">'LDRRMFU mar22'!$A$1:$G$43</definedName>
    <definedName name="_xlnm.Print_Area" localSheetId="11">'LDRRMFU mar22 (2)'!$A$1:$G$5</definedName>
  </definedNames>
  <calcPr calcId="162913"/>
</workbook>
</file>

<file path=xl/calcChain.xml><?xml version="1.0" encoding="utf-8"?>
<calcChain xmlns="http://schemas.openxmlformats.org/spreadsheetml/2006/main">
  <c r="E37" i="15" l="1"/>
  <c r="D37" i="15"/>
  <c r="F36" i="15"/>
  <c r="E36" i="15"/>
  <c r="D36" i="15"/>
  <c r="B36" i="15"/>
  <c r="G33" i="15"/>
  <c r="C29" i="15"/>
  <c r="G29" i="15" s="1"/>
  <c r="G28" i="15"/>
  <c r="G27" i="15"/>
  <c r="G26" i="15"/>
  <c r="G25" i="15"/>
  <c r="C25" i="15"/>
  <c r="G24" i="15"/>
  <c r="G23" i="15"/>
  <c r="F21" i="15"/>
  <c r="F37" i="15" s="1"/>
  <c r="E21" i="15"/>
  <c r="D21" i="15"/>
  <c r="C21" i="15"/>
  <c r="B21" i="15"/>
  <c r="B37" i="15" s="1"/>
  <c r="G20" i="15"/>
  <c r="G19" i="15"/>
  <c r="G18" i="15"/>
  <c r="G17" i="15"/>
  <c r="G16" i="15"/>
  <c r="G15" i="15"/>
  <c r="G14" i="15"/>
  <c r="G13" i="15"/>
  <c r="C12" i="15"/>
  <c r="G12" i="15" s="1"/>
  <c r="G21" i="15" s="1"/>
  <c r="C36" i="15" l="1"/>
  <c r="G36" i="15" s="1"/>
  <c r="G37" i="15" s="1"/>
  <c r="C37" i="15" l="1"/>
  <c r="F36" i="12" l="1"/>
  <c r="E36" i="12"/>
  <c r="E37" i="12" s="1"/>
  <c r="D36" i="12"/>
  <c r="C36" i="12"/>
  <c r="B36" i="12"/>
  <c r="G33" i="12"/>
  <c r="G29" i="12"/>
  <c r="G28" i="12"/>
  <c r="G27" i="12"/>
  <c r="G26" i="12"/>
  <c r="G25" i="12"/>
  <c r="G24" i="12"/>
  <c r="G23" i="12"/>
  <c r="F21" i="12"/>
  <c r="F37" i="12" s="1"/>
  <c r="E21" i="12"/>
  <c r="D21" i="12"/>
  <c r="D37" i="12" s="1"/>
  <c r="B21" i="12"/>
  <c r="B37" i="12" s="1"/>
  <c r="G20" i="12"/>
  <c r="G19" i="12"/>
  <c r="G18" i="12"/>
  <c r="G17" i="12"/>
  <c r="G16" i="12"/>
  <c r="G15" i="12"/>
  <c r="G14" i="12"/>
  <c r="G13" i="12"/>
  <c r="C12" i="12"/>
  <c r="G12" i="12" s="1"/>
  <c r="G21" i="12" l="1"/>
  <c r="G37" i="12" s="1"/>
  <c r="G36" i="12"/>
  <c r="C21" i="12"/>
  <c r="C37" i="12" s="1"/>
  <c r="C28" i="11" l="1"/>
  <c r="C42" i="11" s="1"/>
  <c r="C5" i="11"/>
  <c r="C22" i="11" s="1"/>
  <c r="C28" i="10"/>
  <c r="C42" i="10" s="1"/>
  <c r="C5" i="10"/>
  <c r="C22" i="10" s="1"/>
  <c r="C5" i="7"/>
  <c r="C22" i="7" s="1"/>
  <c r="E36" i="9"/>
  <c r="E37" i="9" s="1"/>
  <c r="D36" i="9"/>
  <c r="B36" i="9"/>
  <c r="G33" i="9"/>
  <c r="F31" i="9"/>
  <c r="C31" i="9"/>
  <c r="F29" i="9"/>
  <c r="C29" i="9"/>
  <c r="G29" i="9" s="1"/>
  <c r="C28" i="9"/>
  <c r="C36" i="9" s="1"/>
  <c r="C37" i="9" s="1"/>
  <c r="G27" i="9"/>
  <c r="G26" i="9"/>
  <c r="F25" i="9"/>
  <c r="G25" i="9" s="1"/>
  <c r="G24" i="9"/>
  <c r="G23" i="9"/>
  <c r="F21" i="9"/>
  <c r="E21" i="9"/>
  <c r="D21" i="9"/>
  <c r="D37" i="9" s="1"/>
  <c r="C21" i="9"/>
  <c r="B21" i="9"/>
  <c r="B37" i="9" s="1"/>
  <c r="G20" i="9"/>
  <c r="G19" i="9"/>
  <c r="G18" i="9"/>
  <c r="G17" i="9"/>
  <c r="G16" i="9"/>
  <c r="G15" i="9"/>
  <c r="G14" i="9"/>
  <c r="G13" i="9"/>
  <c r="G12" i="9"/>
  <c r="C28" i="7"/>
  <c r="C42" i="7" s="1"/>
  <c r="G21" i="9" l="1"/>
  <c r="F36" i="9"/>
  <c r="F37" i="9" s="1"/>
  <c r="G28" i="9"/>
  <c r="E32" i="6"/>
  <c r="D32" i="6"/>
  <c r="B32" i="6"/>
  <c r="G30" i="6"/>
  <c r="C28" i="6"/>
  <c r="G28" i="6" s="1"/>
  <c r="C26" i="6"/>
  <c r="G26" i="6" s="1"/>
  <c r="F25" i="6"/>
  <c r="F32" i="6" s="1"/>
  <c r="C25" i="6"/>
  <c r="C32" i="6" s="1"/>
  <c r="G24" i="6"/>
  <c r="G23" i="6"/>
  <c r="F21" i="6"/>
  <c r="E21" i="6"/>
  <c r="E33" i="6" s="1"/>
  <c r="D21" i="6"/>
  <c r="D33" i="6" s="1"/>
  <c r="B21" i="6"/>
  <c r="B33" i="6" s="1"/>
  <c r="G20" i="6"/>
  <c r="G19" i="6"/>
  <c r="G18" i="6"/>
  <c r="G17" i="6"/>
  <c r="G16" i="6"/>
  <c r="G15" i="6"/>
  <c r="G14" i="6"/>
  <c r="C13" i="6"/>
  <c r="C21" i="6" s="1"/>
  <c r="G12" i="6"/>
  <c r="G21" i="6" l="1"/>
  <c r="F33" i="6"/>
  <c r="G13" i="6"/>
  <c r="G36" i="9"/>
  <c r="G37" i="9" s="1"/>
  <c r="G33" i="6"/>
  <c r="G32" i="6"/>
  <c r="C33" i="6"/>
  <c r="G25" i="6"/>
  <c r="C39" i="5" l="1"/>
  <c r="C42" i="5" s="1"/>
  <c r="C22" i="5"/>
  <c r="C39" i="4"/>
  <c r="C42" i="4" s="1"/>
  <c r="C22" i="4"/>
  <c r="C42" i="1"/>
  <c r="C39" i="1"/>
  <c r="C22" i="1"/>
</calcChain>
</file>

<file path=xl/sharedStrings.xml><?xml version="1.0" encoding="utf-8"?>
<sst xmlns="http://schemas.openxmlformats.org/spreadsheetml/2006/main" count="296" uniqueCount="83">
  <si>
    <t>Total LDRRMF Allocation</t>
  </si>
  <si>
    <t>DRRM FUND, CURRENT YEAR</t>
  </si>
  <si>
    <t>QUICK RESPONSE FUNDS (30%)</t>
  </si>
  <si>
    <t>MITIGATION FUNDS (70%)</t>
  </si>
  <si>
    <t>OTHER FUNDS, CURRENT YEAR</t>
  </si>
  <si>
    <t>TOTAL CONTINUING APPROPRIATON</t>
  </si>
  <si>
    <t>TOTAL PREVIOUS YEARS APPROPRIATIONS TRANSFERRED TO THE SPECIAL TRUST FUND</t>
  </si>
  <si>
    <t>TOTAL TRANSFER / GRANTS</t>
  </si>
  <si>
    <t>TOTAL FUNDS AVAILABLE</t>
  </si>
  <si>
    <t>CURRENT QUARTERLY UTILIZATION</t>
  </si>
  <si>
    <t>Quarterly LDRRMF Utilization</t>
  </si>
  <si>
    <t>QUICK RESPONSE FUND (30%)</t>
  </si>
  <si>
    <t>TOTAL OTHER FUNDS, CURRENT YEAR</t>
  </si>
  <si>
    <t>TOTAL UTILIZATION, CURRENT YEAR</t>
  </si>
  <si>
    <t>FDPP REPORT DATA BOX</t>
  </si>
  <si>
    <t>Local Risk Reduction and Management Fund Utilization (LDRRMF)</t>
  </si>
  <si>
    <t>from status current year</t>
  </si>
  <si>
    <t>new transfer</t>
  </si>
  <si>
    <t>current status</t>
  </si>
  <si>
    <t>continuing plus trust fund utilization</t>
  </si>
  <si>
    <t>total</t>
  </si>
  <si>
    <t>current</t>
  </si>
  <si>
    <t>continuing</t>
  </si>
  <si>
    <t>all trust fund</t>
  </si>
  <si>
    <t>from other lgu's</t>
  </si>
  <si>
    <t>total current</t>
  </si>
  <si>
    <t>continuing and trust fund</t>
  </si>
  <si>
    <t>FDP Form 8 - Local Disaster Risk Reduction and Management Fund Utilization</t>
  </si>
  <si>
    <t>(Commission on Audit Form)</t>
  </si>
  <si>
    <t>LOCAL DISASTER RISK REDUCTION AND MANAGEMENT FUND UTILIZATION</t>
  </si>
  <si>
    <t>As of December 31, 2020</t>
  </si>
  <si>
    <t>Municipality of Kapalong</t>
  </si>
  <si>
    <t>Particulars</t>
  </si>
  <si>
    <t>LDRRM Fund</t>
  </si>
  <si>
    <t>NDRRM Fund</t>
  </si>
  <si>
    <t>From Other LGUs</t>
  </si>
  <si>
    <t>From Other
Sources</t>
  </si>
  <si>
    <t>Total</t>
  </si>
  <si>
    <t>Quick Response
Fund (QRF)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</si>
  <si>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</si>
  <si>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</si>
  <si>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</si>
  <si>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</si>
  <si>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Previous Years' Appropriations Transferred to the Special Trust Fund</t>
  </si>
  <si>
    <t xml:space="preserve">                   (Year 1)</t>
  </si>
  <si>
    <t xml:space="preserve">                   (Year 2)</t>
  </si>
  <si>
    <t xml:space="preserve">                   (Year 3)</t>
  </si>
  <si>
    <t xml:space="preserve">                   (Year 4)</t>
  </si>
  <si>
    <t xml:space="preserve">                   (Year 5)</t>
  </si>
  <si>
    <t xml:space="preserve">       Transfer/Grants</t>
  </si>
  <si>
    <t xml:space="preserve">       Total Funds Available</t>
  </si>
  <si>
    <t>B. Utilization</t>
  </si>
  <si>
    <t xml:space="preserve">     Medicines</t>
  </si>
  <si>
    <t xml:space="preserve">     Fuel</t>
  </si>
  <si>
    <t xml:space="preserve">     Supplies and Materials</t>
  </si>
  <si>
    <t xml:space="preserve">     OMOE</t>
  </si>
  <si>
    <t xml:space="preserve">     Trainings</t>
  </si>
  <si>
    <t xml:space="preserve">     Other Structures</t>
  </si>
  <si>
    <t xml:space="preserve">     Purchase of lot</t>
  </si>
  <si>
    <t xml:space="preserve">    Equipment</t>
  </si>
  <si>
    <t xml:space="preserve">    Transfers to other LGUs</t>
  </si>
  <si>
    <t xml:space="preserve">    Total Utilization</t>
  </si>
  <si>
    <t xml:space="preserve">    Unutilized Balance</t>
  </si>
  <si>
    <t xml:space="preserve">We hereby certify that we have reviewed the contents and hereby attest to the veracity and correctness of tha data or information contained in this document.
</t>
  </si>
  <si>
    <t>FREDESWINDA B. ESTRADA, CPA</t>
  </si>
  <si>
    <t>Local Accountant</t>
  </si>
  <si>
    <t>TRUST FUND</t>
  </si>
  <si>
    <t>CONTINUING + MOOE + CAPITAL OUTLAY</t>
  </si>
  <si>
    <t>As of December 31, 2021</t>
  </si>
  <si>
    <t xml:space="preserve">     Water Supply System</t>
  </si>
  <si>
    <t xml:space="preserve">     Road Networks</t>
  </si>
  <si>
    <t xml:space="preserve">     Flood Control System</t>
  </si>
  <si>
    <t xml:space="preserve">     Other Property, Plant &amp; Equipment</t>
  </si>
  <si>
    <t xml:space="preserve">    Communication Equipment</t>
  </si>
  <si>
    <t xml:space="preserve">    Disaster Response &amp; Rescue Equipment</t>
  </si>
  <si>
    <t xml:space="preserve">    Rescue Vehicle</t>
  </si>
  <si>
    <t xml:space="preserve">We hereby certify that we have reviewed the contents and hereby attest to the veracity and correctness of the data or information contained in this document.
</t>
  </si>
  <si>
    <t xml:space="preserve">                   (Year 1)2021</t>
  </si>
  <si>
    <t xml:space="preserve">                   (Year 2)2020</t>
  </si>
  <si>
    <t xml:space="preserve">                   (Year 3)2019</t>
  </si>
  <si>
    <t xml:space="preserve">                   (Year 4)2018</t>
  </si>
  <si>
    <t xml:space="preserve">                   (Year 5)2017</t>
  </si>
  <si>
    <t>As of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</si>
</sst>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F800]dddd\,\ mmmm\ dd\,\ yyyy"/>
    <numFmt numFmtId="165" formatCode="[$-409]mmmm\ d\,\ 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abic Typesetting"/>
      <family val="4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3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43" fontId="5" fillId="0" borderId="0" xfId="1" applyFont="1" applyBorder="1" applyAlignment="1"/>
    <xf numFmtId="0" fontId="11" fillId="0" borderId="0" xfId="0" applyFont="1"/>
    <xf numFmtId="0" fontId="10" fillId="0" borderId="0" xfId="0" applyFont="1" applyAlignment="1"/>
    <xf numFmtId="0" fontId="11" fillId="0" borderId="15" xfId="0" applyFont="1" applyBorder="1" applyAlignment="1"/>
    <xf numFmtId="43" fontId="11" fillId="0" borderId="15" xfId="1" applyFont="1" applyBorder="1"/>
    <xf numFmtId="0" fontId="11" fillId="0" borderId="15" xfId="0" applyFont="1" applyBorder="1"/>
    <xf numFmtId="43" fontId="13" fillId="0" borderId="15" xfId="1" applyFont="1" applyBorder="1"/>
    <xf numFmtId="0" fontId="11" fillId="0" borderId="15" xfId="0" applyFont="1" applyBorder="1" applyAlignment="1">
      <alignment vertical="top" wrapText="1"/>
    </xf>
    <xf numFmtId="43" fontId="11" fillId="0" borderId="15" xfId="1" applyFont="1" applyBorder="1" applyAlignment="1">
      <alignment vertical="center" wrapText="1"/>
    </xf>
    <xf numFmtId="0" fontId="14" fillId="0" borderId="16" xfId="0" applyFont="1" applyBorder="1" applyAlignment="1">
      <alignment vertical="top"/>
    </xf>
    <xf numFmtId="43" fontId="11" fillId="0" borderId="17" xfId="1" applyFont="1" applyBorder="1" applyAlignment="1">
      <alignment vertical="center" wrapText="1"/>
    </xf>
    <xf numFmtId="43" fontId="11" fillId="0" borderId="18" xfId="1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43" fontId="11" fillId="0" borderId="1" xfId="1" applyFont="1" applyBorder="1" applyAlignment="1">
      <alignment vertical="center" wrapText="1"/>
    </xf>
    <xf numFmtId="43" fontId="11" fillId="0" borderId="15" xfId="1" applyFont="1" applyBorder="1" applyAlignment="1"/>
    <xf numFmtId="43" fontId="13" fillId="0" borderId="15" xfId="1" applyFont="1" applyBorder="1" applyAlignment="1"/>
    <xf numFmtId="43" fontId="13" fillId="0" borderId="15" xfId="1" applyFont="1" applyFill="1" applyBorder="1" applyAlignment="1"/>
    <xf numFmtId="43" fontId="13" fillId="0" borderId="15" xfId="1" applyFont="1" applyFill="1" applyBorder="1"/>
    <xf numFmtId="0" fontId="11" fillId="0" borderId="0" xfId="0" applyFont="1" applyAlignment="1">
      <alignment horizontal="left" vertical="top" wrapText="1"/>
    </xf>
    <xf numFmtId="0" fontId="11" fillId="0" borderId="0" xfId="0" applyFont="1" applyAlignment="1"/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3" fontId="11" fillId="0" borderId="15" xfId="1" applyFont="1" applyFill="1" applyBorder="1"/>
    <xf numFmtId="0" fontId="14" fillId="0" borderId="15" xfId="0" applyFont="1" applyBorder="1" applyAlignment="1">
      <alignment vertical="top"/>
    </xf>
    <xf numFmtId="43" fontId="11" fillId="0" borderId="15" xfId="1" applyFont="1" applyFill="1" applyBorder="1" applyAlignment="1"/>
    <xf numFmtId="0" fontId="11" fillId="0" borderId="0" xfId="0" applyFont="1" applyAlignment="1">
      <alignment horizontal="left" vertical="top" wrapText="1"/>
    </xf>
    <xf numFmtId="4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165" fontId="12" fillId="0" borderId="0" xfId="0" applyNumberFormat="1" applyFont="1" applyAlignment="1">
      <alignment horizontal="center"/>
    </xf>
  </cellXfs>
  <cellStyles count="23">
    <cellStyle name="Comma" xfId="1" builtinId="3"/>
    <cellStyle name="Comma 2" xfId="2"/>
    <cellStyle name="Comma 3" xfId="3"/>
    <cellStyle name="Comma 3 2" xfId="4"/>
    <cellStyle name="Comma 4" xfId="5"/>
    <cellStyle name="Currency 10" xfId="6"/>
    <cellStyle name="Currency 10 2" xfId="7"/>
    <cellStyle name="Currency 2" xfId="8"/>
    <cellStyle name="Currency 3" xfId="9"/>
    <cellStyle name="Currency 4" xfId="10"/>
    <cellStyle name="Currency 5" xfId="11"/>
    <cellStyle name="Currency 5 2" xfId="12"/>
    <cellStyle name="Currency 6" xfId="13"/>
    <cellStyle name="Currency 6 2" xfId="14"/>
    <cellStyle name="Currency 7" xfId="15"/>
    <cellStyle name="Currency 7 2" xfId="16"/>
    <cellStyle name="Currency 8" xfId="17"/>
    <cellStyle name="Currency 8 2" xfId="18"/>
    <cellStyle name="Currency 9" xfId="19"/>
    <cellStyle name="Currency 9 2" xfId="20"/>
    <cellStyle name="Normal" xfId="0" builtinId="0"/>
    <cellStyle name="Normal 2" xfId="21"/>
    <cellStyle name="Normal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478692</xdr:colOff>
      <xdr:row>38</xdr:row>
      <xdr:rowOff>0</xdr:rowOff>
    </xdr:from>
    <xdr:to>
      <xdr:col>1</xdr:col>
      <xdr:colOff>444500</xdr:colOff>
      <xdr:row>38</xdr:row>
      <xdr:rowOff>0</xdr:rowOff>
    </xdr:to>
    <xdr:cxnSp macro="">
      <xdr:nvCxnSpPr>
        <xdr:cNvPr id="2" name="Straight Connector 1"/>
        <xdr:cNvCxnSpPr/>
      </xdr:nvCxnSpPr>
      <xdr:spPr>
        <a:xfrm>
          <a:off x="478692" y="7239000"/>
          <a:ext cx="2004158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478692</xdr:colOff>
      <xdr:row>42</xdr:row>
      <xdr:rowOff>0</xdr:rowOff>
    </xdr:from>
    <xdr:to>
      <xdr:col>1</xdr:col>
      <xdr:colOff>444500</xdr:colOff>
      <xdr:row>42</xdr:row>
      <xdr:rowOff>0</xdr:rowOff>
    </xdr:to>
    <xdr:cxnSp macro="">
      <xdr:nvCxnSpPr>
        <xdr:cNvPr id="2" name="Straight Connector 1"/>
        <xdr:cNvCxnSpPr/>
      </xdr:nvCxnSpPr>
      <xdr:spPr>
        <a:xfrm>
          <a:off x="478692" y="7124700"/>
          <a:ext cx="2204183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478692</xdr:colOff>
      <xdr:row>42</xdr:row>
      <xdr:rowOff>0</xdr:rowOff>
    </xdr:from>
    <xdr:to>
      <xdr:col>1</xdr:col>
      <xdr:colOff>444500</xdr:colOff>
      <xdr:row>42</xdr:row>
      <xdr:rowOff>0</xdr:rowOff>
    </xdr:to>
    <xdr:cxnSp macro="">
      <xdr:nvCxnSpPr>
        <xdr:cNvPr id="2" name="Straight Connector 1"/>
        <xdr:cNvCxnSpPr/>
      </xdr:nvCxnSpPr>
      <xdr:spPr>
        <a:xfrm>
          <a:off x="478692" y="7124700"/>
          <a:ext cx="2204183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478692</xdr:colOff>
      <xdr:row>42</xdr:row>
      <xdr:rowOff>0</xdr:rowOff>
    </xdr:from>
    <xdr:to>
      <xdr:col>1</xdr:col>
      <xdr:colOff>444500</xdr:colOff>
      <xdr:row>42</xdr:row>
      <xdr:rowOff>0</xdr:rowOff>
    </xdr:to>
    <xdr:cxnSp macro="">
      <xdr:nvCxnSpPr>
        <xdr:cNvPr id="2" name="Straight Connector 1"/>
        <xdr:cNvCxnSpPr/>
      </xdr:nvCxnSpPr>
      <xdr:spPr>
        <a:xfrm>
          <a:off x="478692" y="7124700"/>
          <a:ext cx="2204183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1091713</xdr:colOff>
      <xdr:row>37</xdr:row>
      <xdr:rowOff>137949</xdr:rowOff>
    </xdr:from>
    <xdr:to>
      <xdr:col>0</xdr:col>
      <xdr:colOff>2095501</xdr:colOff>
      <xdr:row>43</xdr:row>
      <xdr:rowOff>20401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713" y="6299891"/>
          <a:ext cx="1003788" cy="893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2"/>
  <sheetViews>
    <sheetView showGridLines="0" topLeftCell="A21" workbookViewId="0">
      <selection activeCell="J31" sqref="J31"/>
    </sheetView>
  </sheetViews>
  <sheetFormatPr defaultRowHeight="15"/>
  <cols>
    <col min="12" max="12" width="33.85546875" customWidth="1"/>
  </cols>
  <sheetData>
    <row r="1" spans="1:20" ht="43.5" customHeight="1">
      <c r="A1" s="49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4"/>
      <c r="M1" s="4"/>
      <c r="N1" s="2"/>
      <c r="O1" s="2"/>
      <c r="P1" s="2"/>
      <c r="Q1" s="2"/>
      <c r="R1" s="2"/>
      <c r="S1" s="3"/>
      <c r="T1" s="3"/>
    </row>
    <row r="2" spans="1:20" ht="30.75" customHeight="1">
      <c r="A2" s="52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4"/>
      <c r="M2" s="4"/>
      <c r="N2" s="2"/>
      <c r="O2" s="2"/>
      <c r="P2" s="2"/>
      <c r="Q2" s="2"/>
      <c r="R2" s="2"/>
      <c r="S2" s="3"/>
      <c r="T2" s="3"/>
    </row>
    <row r="3" spans="1:20" ht="15.75">
      <c r="A3" s="9" t="s">
        <v>0</v>
      </c>
      <c r="B3" s="6"/>
      <c r="C3" s="7"/>
      <c r="D3" s="7"/>
      <c r="E3" s="7"/>
      <c r="F3" s="7"/>
      <c r="G3" s="7"/>
      <c r="H3" s="7"/>
      <c r="I3" s="7"/>
      <c r="J3" s="7"/>
      <c r="K3" s="10"/>
      <c r="L3" s="4"/>
      <c r="M3" s="4"/>
      <c r="N3" s="2"/>
      <c r="O3" s="2"/>
      <c r="P3" s="2"/>
      <c r="Q3" s="2"/>
      <c r="R3" s="2"/>
      <c r="S3" s="3"/>
      <c r="T3" s="3"/>
    </row>
    <row r="4" spans="1:20" ht="15.75">
      <c r="A4" s="11"/>
      <c r="B4" s="8" t="s">
        <v>1</v>
      </c>
      <c r="C4" s="8"/>
      <c r="D4" s="8"/>
      <c r="E4" s="8"/>
      <c r="F4" s="8"/>
      <c r="G4" s="8"/>
      <c r="H4" s="8"/>
      <c r="I4" s="8"/>
      <c r="J4" s="8"/>
      <c r="K4" s="12"/>
      <c r="L4" s="4"/>
      <c r="M4" s="4"/>
      <c r="N4" s="2"/>
      <c r="O4" s="2"/>
      <c r="P4" s="2"/>
      <c r="Q4" s="2"/>
      <c r="R4" s="2"/>
      <c r="S4" s="3"/>
      <c r="T4" s="3"/>
    </row>
    <row r="5" spans="1:20" ht="15.75">
      <c r="A5" s="11"/>
      <c r="B5" s="8"/>
      <c r="C5" s="55">
        <v>18409484.739999998</v>
      </c>
      <c r="D5" s="55"/>
      <c r="E5" s="55"/>
      <c r="F5" s="55"/>
      <c r="G5" s="8"/>
      <c r="H5" s="8"/>
      <c r="I5" s="8"/>
      <c r="J5" s="8"/>
      <c r="K5" s="12"/>
      <c r="L5" s="4" t="s">
        <v>16</v>
      </c>
      <c r="M5" s="4"/>
      <c r="N5" s="2"/>
      <c r="O5" s="2"/>
      <c r="P5" s="2"/>
      <c r="Q5" s="2"/>
      <c r="R5" s="2"/>
      <c r="S5" s="3"/>
      <c r="T5" s="3"/>
    </row>
    <row r="6" spans="1:20" ht="15.75">
      <c r="A6" s="11"/>
      <c r="B6" s="8"/>
      <c r="C6" s="8"/>
      <c r="D6" s="8"/>
      <c r="E6" s="8"/>
      <c r="F6" s="8"/>
      <c r="G6" s="8"/>
      <c r="H6" s="8"/>
      <c r="I6" s="8"/>
      <c r="J6" s="8"/>
      <c r="K6" s="12"/>
      <c r="L6" s="4"/>
      <c r="M6" s="4"/>
      <c r="N6" s="2"/>
      <c r="O6" s="2"/>
      <c r="P6" s="2"/>
      <c r="Q6" s="2"/>
      <c r="R6" s="2"/>
      <c r="S6" s="3"/>
      <c r="T6" s="3"/>
    </row>
    <row r="7" spans="1:20" ht="15.75">
      <c r="A7" s="11"/>
      <c r="B7" s="8"/>
      <c r="C7" s="8"/>
      <c r="D7" s="8" t="s">
        <v>2</v>
      </c>
      <c r="E7" s="8"/>
      <c r="F7" s="8"/>
      <c r="G7" s="8"/>
      <c r="H7" s="8"/>
      <c r="I7" s="8"/>
      <c r="J7" s="8"/>
      <c r="K7" s="12"/>
      <c r="L7" s="4"/>
      <c r="M7" s="4"/>
      <c r="N7" s="2"/>
      <c r="O7" s="2"/>
      <c r="P7" s="2"/>
      <c r="Q7" s="2"/>
      <c r="R7" s="2"/>
      <c r="S7" s="3"/>
      <c r="T7" s="3"/>
    </row>
    <row r="8" spans="1:20" ht="15.75">
      <c r="A8" s="11"/>
      <c r="B8" s="8"/>
      <c r="C8" s="8"/>
      <c r="D8" s="55">
        <v>5445684</v>
      </c>
      <c r="E8" s="55"/>
      <c r="F8" s="55"/>
      <c r="G8" s="18"/>
      <c r="H8" s="8"/>
      <c r="I8" s="8"/>
      <c r="J8" s="8"/>
      <c r="K8" s="12"/>
      <c r="L8" s="4" t="s">
        <v>16</v>
      </c>
      <c r="M8" s="4"/>
      <c r="N8" s="2"/>
      <c r="O8" s="2"/>
      <c r="P8" s="2"/>
      <c r="Q8" s="2"/>
      <c r="R8" s="2"/>
      <c r="S8" s="3"/>
      <c r="T8" s="3"/>
    </row>
    <row r="9" spans="1:20" ht="15.75">
      <c r="A9" s="11"/>
      <c r="B9" s="8"/>
      <c r="C9" s="8"/>
      <c r="D9" s="8" t="s">
        <v>3</v>
      </c>
      <c r="E9" s="8"/>
      <c r="F9" s="8"/>
      <c r="G9" s="8"/>
      <c r="H9" s="8"/>
      <c r="I9" s="8"/>
      <c r="J9" s="8"/>
      <c r="K9" s="12"/>
      <c r="L9" s="4"/>
      <c r="M9" s="4"/>
      <c r="N9" s="2"/>
      <c r="O9" s="2"/>
      <c r="P9" s="2"/>
      <c r="Q9" s="2"/>
      <c r="R9" s="2"/>
      <c r="S9" s="3"/>
      <c r="T9" s="3"/>
    </row>
    <row r="10" spans="1:20" ht="15.75">
      <c r="A10" s="11"/>
      <c r="B10" s="8"/>
      <c r="C10" s="8"/>
      <c r="D10" s="55">
        <v>12963800.74</v>
      </c>
      <c r="E10" s="55"/>
      <c r="F10" s="55"/>
      <c r="G10" s="18"/>
      <c r="H10" s="8"/>
      <c r="I10" s="8"/>
      <c r="J10" s="8"/>
      <c r="K10" s="12"/>
      <c r="L10" s="4" t="s">
        <v>16</v>
      </c>
      <c r="M10" s="4"/>
      <c r="N10" s="2"/>
      <c r="O10" s="2"/>
      <c r="P10" s="2"/>
      <c r="Q10" s="2"/>
      <c r="R10" s="2"/>
      <c r="S10" s="3"/>
      <c r="T10" s="3"/>
    </row>
    <row r="11" spans="1:20" ht="15.75">
      <c r="A11" s="11"/>
      <c r="B11" s="8"/>
      <c r="C11" s="8"/>
      <c r="D11" s="8"/>
      <c r="E11" s="8"/>
      <c r="F11" s="8"/>
      <c r="G11" s="8"/>
      <c r="H11" s="8"/>
      <c r="I11" s="8"/>
      <c r="J11" s="8"/>
      <c r="K11" s="12"/>
      <c r="L11" s="4"/>
      <c r="M11" s="4"/>
      <c r="N11" s="2"/>
      <c r="O11" s="2"/>
      <c r="P11" s="2"/>
      <c r="Q11" s="2"/>
      <c r="R11" s="2"/>
      <c r="S11" s="3"/>
      <c r="T11" s="3"/>
    </row>
    <row r="12" spans="1:20" ht="15.75">
      <c r="A12" s="11"/>
      <c r="B12" s="8" t="s">
        <v>4</v>
      </c>
      <c r="C12" s="8"/>
      <c r="D12" s="8"/>
      <c r="E12" s="8"/>
      <c r="F12" s="8"/>
      <c r="G12" s="8"/>
      <c r="H12" s="8"/>
      <c r="I12" s="8"/>
      <c r="J12" s="8"/>
      <c r="K12" s="12"/>
      <c r="L12" s="4"/>
      <c r="M12" s="4"/>
      <c r="N12" s="2"/>
      <c r="O12" s="2"/>
      <c r="P12" s="2"/>
      <c r="Q12" s="2"/>
      <c r="R12" s="2"/>
      <c r="S12" s="3"/>
      <c r="T12" s="3"/>
    </row>
    <row r="13" spans="1:20" ht="15.75">
      <c r="A13" s="11"/>
      <c r="B13" s="8"/>
      <c r="C13" s="55">
        <v>0</v>
      </c>
      <c r="D13" s="55"/>
      <c r="E13" s="55"/>
      <c r="F13" s="55"/>
      <c r="G13" s="8"/>
      <c r="H13" s="8"/>
      <c r="I13" s="8"/>
      <c r="J13" s="8"/>
      <c r="K13" s="12"/>
      <c r="L13" s="4"/>
      <c r="M13" s="4"/>
      <c r="N13" s="2"/>
      <c r="O13" s="2"/>
      <c r="P13" s="2"/>
      <c r="Q13" s="2"/>
      <c r="R13" s="2"/>
      <c r="S13" s="3"/>
      <c r="T13" s="3"/>
    </row>
    <row r="14" spans="1:20" ht="15.75">
      <c r="A14" s="11"/>
      <c r="B14" s="8" t="s">
        <v>5</v>
      </c>
      <c r="C14" s="8"/>
      <c r="D14" s="8"/>
      <c r="E14" s="8"/>
      <c r="F14" s="8"/>
      <c r="G14" s="8"/>
      <c r="H14" s="8"/>
      <c r="I14" s="8"/>
      <c r="J14" s="8"/>
      <c r="K14" s="12"/>
      <c r="L14" s="4"/>
      <c r="M14" s="4"/>
      <c r="N14" s="2"/>
      <c r="O14" s="2"/>
      <c r="P14" s="2"/>
      <c r="Q14" s="2"/>
      <c r="R14" s="2"/>
      <c r="S14" s="3"/>
      <c r="T14" s="3"/>
    </row>
    <row r="15" spans="1:20" ht="15.75">
      <c r="A15" s="11"/>
      <c r="B15" s="8"/>
      <c r="C15" s="55">
        <v>4049709.62</v>
      </c>
      <c r="D15" s="55"/>
      <c r="E15" s="55"/>
      <c r="F15" s="55"/>
      <c r="G15" s="8"/>
      <c r="H15" s="8"/>
      <c r="I15" s="8"/>
      <c r="J15" s="8"/>
      <c r="K15" s="12"/>
      <c r="L15" s="4"/>
      <c r="M15" s="4"/>
      <c r="N15" s="2"/>
      <c r="O15" s="2"/>
      <c r="P15" s="2"/>
      <c r="Q15" s="2"/>
      <c r="R15" s="2"/>
      <c r="S15" s="3"/>
      <c r="T15" s="3"/>
    </row>
    <row r="16" spans="1:20" ht="15.75">
      <c r="A16" s="11"/>
      <c r="B16" s="8" t="s">
        <v>6</v>
      </c>
      <c r="C16" s="8"/>
      <c r="D16" s="8"/>
      <c r="E16" s="8"/>
      <c r="F16" s="8"/>
      <c r="G16" s="8"/>
      <c r="H16" s="8"/>
      <c r="I16" s="8"/>
      <c r="J16" s="8"/>
      <c r="K16" s="12"/>
      <c r="L16" s="4"/>
      <c r="M16" s="4"/>
      <c r="N16" s="2"/>
      <c r="O16" s="2"/>
      <c r="P16" s="2"/>
      <c r="Q16" s="2"/>
      <c r="R16" s="2"/>
      <c r="S16" s="3"/>
      <c r="T16" s="3"/>
    </row>
    <row r="17" spans="1:20" ht="15.75">
      <c r="A17" s="11"/>
      <c r="B17" s="8"/>
      <c r="C17" s="55">
        <v>7071288.2000000002</v>
      </c>
      <c r="D17" s="55"/>
      <c r="E17" s="55"/>
      <c r="F17" s="55"/>
      <c r="G17" s="8"/>
      <c r="H17" s="8"/>
      <c r="I17" s="8"/>
      <c r="J17" s="8"/>
      <c r="K17" s="12"/>
      <c r="L17" s="4" t="s">
        <v>17</v>
      </c>
      <c r="M17" s="4"/>
      <c r="N17" s="2"/>
      <c r="O17" s="2"/>
      <c r="P17" s="2"/>
      <c r="Q17" s="2"/>
      <c r="R17" s="2"/>
      <c r="S17" s="3"/>
      <c r="T17" s="3"/>
    </row>
    <row r="18" spans="1:20" ht="15.75">
      <c r="A18" s="11"/>
      <c r="B18" s="8" t="s">
        <v>7</v>
      </c>
      <c r="C18" s="8"/>
      <c r="D18" s="8"/>
      <c r="E18" s="8"/>
      <c r="F18" s="8"/>
      <c r="G18" s="8"/>
      <c r="H18" s="8"/>
      <c r="I18" s="8"/>
      <c r="J18" s="8"/>
      <c r="K18" s="12"/>
      <c r="L18" s="4"/>
      <c r="M18" s="4"/>
      <c r="N18" s="2"/>
      <c r="O18" s="2"/>
      <c r="P18" s="2"/>
      <c r="Q18" s="2"/>
      <c r="R18" s="2"/>
      <c r="S18" s="3"/>
      <c r="T18" s="3"/>
    </row>
    <row r="19" spans="1:20" ht="15.75">
      <c r="A19" s="11"/>
      <c r="B19" s="8"/>
      <c r="C19" s="55">
        <v>0</v>
      </c>
      <c r="D19" s="55"/>
      <c r="E19" s="55"/>
      <c r="F19" s="55"/>
      <c r="G19" s="8"/>
      <c r="H19" s="8"/>
      <c r="I19" s="8"/>
      <c r="J19" s="8"/>
      <c r="K19" s="12"/>
      <c r="L19" s="4"/>
      <c r="M19" s="4"/>
      <c r="N19" s="2"/>
      <c r="O19" s="2"/>
      <c r="P19" s="2"/>
      <c r="Q19" s="2"/>
      <c r="R19" s="2"/>
      <c r="S19" s="3"/>
      <c r="T19" s="3"/>
    </row>
    <row r="20" spans="1:20" ht="15.75">
      <c r="A20" s="11"/>
      <c r="B20" s="8" t="s">
        <v>8</v>
      </c>
      <c r="C20" s="8"/>
      <c r="D20" s="8"/>
      <c r="E20" s="8"/>
      <c r="F20" s="8"/>
      <c r="G20" s="8"/>
      <c r="H20" s="8"/>
      <c r="I20" s="8"/>
      <c r="J20" s="8"/>
      <c r="K20" s="12"/>
      <c r="L20" s="4"/>
      <c r="M20" s="4"/>
      <c r="N20" s="2"/>
      <c r="O20" s="2"/>
      <c r="P20" s="2"/>
      <c r="Q20" s="2"/>
      <c r="R20" s="2"/>
      <c r="S20" s="3"/>
      <c r="T20" s="3"/>
    </row>
    <row r="21" spans="1:20" ht="15.75">
      <c r="A21" s="11"/>
      <c r="B21" s="8"/>
      <c r="C21" s="8"/>
      <c r="D21" s="8"/>
      <c r="E21" s="8"/>
      <c r="F21" s="8"/>
      <c r="G21" s="8"/>
      <c r="H21" s="8"/>
      <c r="I21" s="8"/>
      <c r="J21" s="8"/>
      <c r="K21" s="12"/>
      <c r="L21" s="4"/>
      <c r="M21" s="4"/>
      <c r="N21" s="2"/>
      <c r="O21" s="2"/>
      <c r="P21" s="2"/>
      <c r="Q21" s="2"/>
      <c r="R21" s="2"/>
      <c r="S21" s="3"/>
      <c r="T21" s="3"/>
    </row>
    <row r="22" spans="1:20" ht="15.75">
      <c r="A22" s="11"/>
      <c r="B22" s="8"/>
      <c r="C22" s="44">
        <f>+C5+C15+C17</f>
        <v>29530482.559999999</v>
      </c>
      <c r="D22" s="45"/>
      <c r="E22" s="45"/>
      <c r="F22" s="45"/>
      <c r="G22" s="8"/>
      <c r="H22" s="8"/>
      <c r="I22" s="8"/>
      <c r="J22" s="8"/>
      <c r="K22" s="12"/>
      <c r="L22" s="4"/>
      <c r="M22" s="4"/>
      <c r="N22" s="2"/>
      <c r="O22" s="2"/>
      <c r="P22" s="2"/>
      <c r="Q22" s="2"/>
      <c r="R22" s="2"/>
      <c r="S22" s="3"/>
      <c r="T22" s="3"/>
    </row>
    <row r="23" spans="1:20" ht="15.75">
      <c r="A23" s="11"/>
      <c r="B23" s="8"/>
      <c r="C23" s="8"/>
      <c r="D23" s="8"/>
      <c r="E23" s="8"/>
      <c r="F23" s="8"/>
      <c r="G23" s="8"/>
      <c r="H23" s="8"/>
      <c r="I23" s="8"/>
      <c r="J23" s="8"/>
      <c r="K23" s="12"/>
      <c r="L23" s="4"/>
      <c r="M23" s="4"/>
      <c r="N23" s="2"/>
      <c r="O23" s="2"/>
      <c r="P23" s="2"/>
      <c r="Q23" s="2"/>
      <c r="R23" s="2"/>
      <c r="S23" s="3"/>
      <c r="T23" s="3"/>
    </row>
    <row r="24" spans="1:20" ht="15.75">
      <c r="A24" s="11"/>
      <c r="B24" s="8"/>
      <c r="C24" s="8"/>
      <c r="D24" s="8"/>
      <c r="E24" s="8"/>
      <c r="F24" s="8"/>
      <c r="G24" s="8"/>
      <c r="H24" s="8"/>
      <c r="I24" s="8"/>
      <c r="J24" s="8"/>
      <c r="K24" s="12"/>
      <c r="L24" s="4"/>
      <c r="M24" s="4"/>
      <c r="N24" s="2"/>
      <c r="O24" s="2"/>
      <c r="P24" s="2"/>
      <c r="Q24" s="2"/>
      <c r="R24" s="2"/>
      <c r="S24" s="3"/>
      <c r="T24" s="3"/>
    </row>
    <row r="25" spans="1:20" ht="15.75">
      <c r="A25" s="46" t="s">
        <v>9</v>
      </c>
      <c r="B25" s="47"/>
      <c r="C25" s="47"/>
      <c r="D25" s="47"/>
      <c r="E25" s="47"/>
      <c r="F25" s="47"/>
      <c r="G25" s="47"/>
      <c r="H25" s="47"/>
      <c r="I25" s="47"/>
      <c r="J25" s="47"/>
      <c r="K25" s="48"/>
      <c r="L25" s="4"/>
      <c r="M25" s="4"/>
      <c r="N25" s="2"/>
      <c r="O25" s="2"/>
      <c r="P25" s="2"/>
      <c r="Q25" s="2"/>
      <c r="R25" s="2"/>
      <c r="S25" s="3"/>
      <c r="T25" s="3"/>
    </row>
    <row r="26" spans="1:20" ht="21.75" customHeight="1">
      <c r="A26" s="13" t="s">
        <v>10</v>
      </c>
      <c r="B26" s="5"/>
      <c r="C26" s="5"/>
      <c r="D26" s="5"/>
      <c r="E26" s="5"/>
      <c r="F26" s="5"/>
      <c r="G26" s="5"/>
      <c r="H26" s="5"/>
      <c r="I26" s="5"/>
      <c r="J26" s="5"/>
      <c r="K26" s="14"/>
      <c r="L26" s="4"/>
      <c r="M26" s="4"/>
      <c r="N26" s="2"/>
      <c r="O26" s="2"/>
      <c r="P26" s="2"/>
      <c r="Q26" s="2"/>
      <c r="R26" s="2"/>
      <c r="S26" s="3"/>
      <c r="T26" s="3"/>
    </row>
    <row r="27" spans="1:20" ht="15.75">
      <c r="A27" s="11"/>
      <c r="B27" s="8" t="s">
        <v>1</v>
      </c>
      <c r="C27" s="8"/>
      <c r="D27" s="8"/>
      <c r="E27" s="8"/>
      <c r="F27" s="8"/>
      <c r="G27" s="8"/>
      <c r="H27" s="8"/>
      <c r="I27" s="8"/>
      <c r="J27" s="8"/>
      <c r="K27" s="12"/>
      <c r="L27" s="4"/>
      <c r="M27" s="4"/>
      <c r="N27" s="2"/>
      <c r="O27" s="2"/>
      <c r="P27" s="2"/>
      <c r="Q27" s="2"/>
      <c r="R27" s="2"/>
      <c r="S27" s="3"/>
      <c r="T27" s="3"/>
    </row>
    <row r="28" spans="1:20" ht="15.75">
      <c r="A28" s="11"/>
      <c r="B28" s="8"/>
      <c r="C28" s="55">
        <v>14320881.35</v>
      </c>
      <c r="D28" s="55"/>
      <c r="E28" s="55"/>
      <c r="F28" s="55"/>
      <c r="G28" s="8"/>
      <c r="H28" s="8"/>
      <c r="I28" s="8"/>
      <c r="J28" s="8"/>
      <c r="K28" s="12"/>
      <c r="L28" s="4" t="s">
        <v>18</v>
      </c>
      <c r="M28" s="4"/>
      <c r="N28" s="2"/>
      <c r="O28" s="2"/>
      <c r="P28" s="2"/>
      <c r="Q28" s="2"/>
      <c r="R28" s="2"/>
      <c r="S28" s="3"/>
      <c r="T28" s="3"/>
    </row>
    <row r="29" spans="1:20" ht="15.75">
      <c r="A29" s="11"/>
      <c r="B29" s="8"/>
      <c r="C29" s="8"/>
      <c r="D29" s="8"/>
      <c r="E29" s="8"/>
      <c r="F29" s="8"/>
      <c r="G29" s="8"/>
      <c r="H29" s="8"/>
      <c r="I29" s="8"/>
      <c r="J29" s="8"/>
      <c r="K29" s="12"/>
      <c r="L29" s="4"/>
      <c r="M29" s="4"/>
      <c r="N29" s="2"/>
      <c r="O29" s="2"/>
      <c r="P29" s="2"/>
      <c r="Q29" s="2"/>
      <c r="R29" s="2"/>
      <c r="S29" s="3"/>
      <c r="T29" s="3"/>
    </row>
    <row r="30" spans="1:20" ht="15.75">
      <c r="A30" s="11"/>
      <c r="B30" s="8"/>
      <c r="C30" s="8"/>
      <c r="D30" s="8" t="s">
        <v>11</v>
      </c>
      <c r="E30" s="8"/>
      <c r="F30" s="8"/>
      <c r="G30" s="8"/>
      <c r="H30" s="8"/>
      <c r="I30" s="8"/>
      <c r="J30" s="8"/>
      <c r="K30" s="12"/>
      <c r="L30" s="4"/>
      <c r="M30" s="4"/>
      <c r="N30" s="2"/>
      <c r="O30" s="2"/>
      <c r="P30" s="2"/>
      <c r="Q30" s="2"/>
      <c r="R30" s="2"/>
      <c r="S30" s="3"/>
      <c r="T30" s="3"/>
    </row>
    <row r="31" spans="1:20" ht="15.75">
      <c r="A31" s="11"/>
      <c r="B31" s="8"/>
      <c r="C31" s="8"/>
      <c r="D31" s="8"/>
      <c r="E31" s="8"/>
      <c r="F31" s="8"/>
      <c r="G31" s="8"/>
      <c r="H31" s="8"/>
      <c r="I31" s="8"/>
      <c r="J31" s="8"/>
      <c r="K31" s="12"/>
      <c r="L31" s="4"/>
      <c r="M31" s="4"/>
      <c r="N31" s="2"/>
      <c r="O31" s="2"/>
      <c r="P31" s="2"/>
      <c r="Q31" s="2"/>
      <c r="R31" s="2"/>
      <c r="S31" s="3"/>
      <c r="T31" s="3"/>
    </row>
    <row r="32" spans="1:20" ht="15.75">
      <c r="A32" s="11"/>
      <c r="B32" s="8"/>
      <c r="C32" s="8"/>
      <c r="D32" s="55">
        <v>5445656.4500000002</v>
      </c>
      <c r="E32" s="55"/>
      <c r="F32" s="55"/>
      <c r="G32" s="8"/>
      <c r="H32" s="8"/>
      <c r="I32" s="8"/>
      <c r="J32" s="8"/>
      <c r="K32" s="12"/>
      <c r="L32" s="4"/>
      <c r="M32" s="4"/>
      <c r="N32" s="2"/>
      <c r="O32" s="2"/>
      <c r="P32" s="2"/>
      <c r="Q32" s="2"/>
      <c r="R32" s="2"/>
      <c r="S32" s="3"/>
      <c r="T32" s="3"/>
    </row>
    <row r="33" spans="1:20" ht="15.75">
      <c r="A33" s="11"/>
      <c r="B33" s="8"/>
      <c r="C33" s="8"/>
      <c r="D33" s="8" t="s">
        <v>3</v>
      </c>
      <c r="E33" s="8"/>
      <c r="F33" s="8"/>
      <c r="G33" s="8"/>
      <c r="H33" s="8"/>
      <c r="I33" s="8"/>
      <c r="J33" s="8"/>
      <c r="K33" s="12"/>
      <c r="L33" s="4"/>
      <c r="M33" s="4"/>
      <c r="N33" s="2"/>
      <c r="O33" s="2"/>
      <c r="P33" s="2"/>
      <c r="Q33" s="2"/>
      <c r="R33" s="2"/>
      <c r="S33" s="3"/>
      <c r="T33" s="3"/>
    </row>
    <row r="34" spans="1:20" ht="15.75">
      <c r="A34" s="11"/>
      <c r="B34" s="8"/>
      <c r="C34" s="8"/>
      <c r="D34" s="8"/>
      <c r="E34" s="8"/>
      <c r="F34" s="8"/>
      <c r="G34" s="8"/>
      <c r="H34" s="8"/>
      <c r="I34" s="8"/>
      <c r="J34" s="8"/>
      <c r="K34" s="12"/>
      <c r="L34" s="4"/>
      <c r="M34" s="4"/>
      <c r="N34" s="2"/>
      <c r="O34" s="2"/>
      <c r="P34" s="2"/>
      <c r="Q34" s="2"/>
      <c r="R34" s="2"/>
      <c r="S34" s="3"/>
      <c r="T34" s="3"/>
    </row>
    <row r="35" spans="1:20" ht="15.75">
      <c r="A35" s="11"/>
      <c r="B35" s="8"/>
      <c r="C35" s="8"/>
      <c r="D35" s="55">
        <v>8875224.9000000004</v>
      </c>
      <c r="E35" s="55"/>
      <c r="F35" s="55"/>
      <c r="G35" s="8"/>
      <c r="H35" s="8"/>
      <c r="I35" s="8"/>
      <c r="J35" s="8"/>
      <c r="K35" s="12"/>
      <c r="L35" s="4"/>
      <c r="M35" s="4"/>
      <c r="N35" s="2"/>
      <c r="O35" s="2"/>
      <c r="P35" s="2"/>
      <c r="Q35" s="2"/>
      <c r="R35" s="2"/>
      <c r="S35" s="3"/>
      <c r="T35" s="3"/>
    </row>
    <row r="36" spans="1:20" ht="15.75">
      <c r="A36" s="11"/>
      <c r="B36" s="8"/>
      <c r="C36" s="8"/>
      <c r="D36" s="8"/>
      <c r="E36" s="8"/>
      <c r="F36" s="8"/>
      <c r="G36" s="8"/>
      <c r="H36" s="8"/>
      <c r="I36" s="8"/>
      <c r="J36" s="8"/>
      <c r="K36" s="12"/>
      <c r="L36" s="4"/>
      <c r="M36" s="4"/>
      <c r="N36" s="2"/>
      <c r="O36" s="2"/>
      <c r="P36" s="2"/>
      <c r="Q36" s="2"/>
      <c r="R36" s="2"/>
      <c r="S36" s="3"/>
      <c r="T36" s="3"/>
    </row>
    <row r="37" spans="1:20" ht="15.75">
      <c r="A37" s="11"/>
      <c r="B37" s="8" t="s">
        <v>12</v>
      </c>
      <c r="C37" s="8"/>
      <c r="D37" s="8"/>
      <c r="E37" s="8"/>
      <c r="F37" s="8"/>
      <c r="G37" s="8"/>
      <c r="H37" s="8"/>
      <c r="I37" s="8"/>
      <c r="J37" s="8"/>
      <c r="K37" s="12"/>
      <c r="L37" s="4"/>
      <c r="M37" s="4"/>
      <c r="N37" s="2"/>
      <c r="O37" s="2"/>
      <c r="P37" s="2"/>
      <c r="Q37" s="2"/>
      <c r="R37" s="2"/>
      <c r="S37" s="3"/>
      <c r="T37" s="3"/>
    </row>
    <row r="38" spans="1:20" ht="15.75">
      <c r="A38" s="11"/>
      <c r="B38" s="8"/>
      <c r="C38" s="8"/>
      <c r="D38" s="8"/>
      <c r="E38" s="8"/>
      <c r="F38" s="8"/>
      <c r="G38" s="8"/>
      <c r="H38" s="8"/>
      <c r="I38" s="8"/>
      <c r="J38" s="8"/>
      <c r="K38" s="12"/>
      <c r="L38" s="4"/>
      <c r="M38" s="4"/>
      <c r="N38" s="2"/>
      <c r="O38" s="2"/>
      <c r="P38" s="2"/>
      <c r="Q38" s="2"/>
      <c r="R38" s="2"/>
      <c r="S38" s="3"/>
      <c r="T38" s="3"/>
    </row>
    <row r="39" spans="1:20" ht="15.75">
      <c r="A39" s="11"/>
      <c r="B39" s="8"/>
      <c r="C39" s="55">
        <f>2752790.3+9297354.55</f>
        <v>12050144.850000001</v>
      </c>
      <c r="D39" s="55"/>
      <c r="E39" s="55"/>
      <c r="F39" s="55"/>
      <c r="G39" s="8"/>
      <c r="H39" s="8"/>
      <c r="I39" s="8"/>
      <c r="J39" s="8"/>
      <c r="K39" s="12"/>
      <c r="L39" s="4" t="s">
        <v>19</v>
      </c>
      <c r="M39" s="4"/>
      <c r="N39" s="2"/>
      <c r="O39" s="2"/>
      <c r="P39" s="2"/>
      <c r="Q39" s="2"/>
      <c r="R39" s="2"/>
      <c r="S39" s="3"/>
      <c r="T39" s="3"/>
    </row>
    <row r="40" spans="1:20" ht="15.75">
      <c r="A40" s="11"/>
      <c r="B40" s="8" t="s">
        <v>13</v>
      </c>
      <c r="C40" s="8"/>
      <c r="D40" s="8"/>
      <c r="E40" s="8"/>
      <c r="F40" s="8"/>
      <c r="G40" s="8"/>
      <c r="H40" s="8"/>
      <c r="I40" s="8"/>
      <c r="J40" s="8"/>
      <c r="K40" s="12"/>
      <c r="L40" s="4"/>
      <c r="M40" s="4"/>
      <c r="N40" s="2"/>
      <c r="O40" s="2"/>
      <c r="P40" s="2"/>
      <c r="Q40" s="2"/>
      <c r="R40" s="2"/>
      <c r="S40" s="3"/>
      <c r="T40" s="3"/>
    </row>
    <row r="41" spans="1:20" ht="15.75">
      <c r="A41" s="11"/>
      <c r="B41" s="8"/>
      <c r="C41" s="8"/>
      <c r="D41" s="8"/>
      <c r="E41" s="8"/>
      <c r="F41" s="8"/>
      <c r="G41" s="8"/>
      <c r="H41" s="8"/>
      <c r="I41" s="8"/>
      <c r="J41" s="8"/>
      <c r="K41" s="12"/>
      <c r="L41" s="4"/>
      <c r="M41" s="4"/>
      <c r="N41" s="2"/>
      <c r="O41" s="2"/>
      <c r="P41" s="2"/>
      <c r="Q41" s="2"/>
      <c r="R41" s="2"/>
      <c r="S41" s="3"/>
      <c r="T41" s="3"/>
    </row>
    <row r="42" spans="1:20" ht="15.75">
      <c r="A42" s="11"/>
      <c r="B42" s="8"/>
      <c r="C42" s="44">
        <f>+C28+C39</f>
        <v>26371026.200000003</v>
      </c>
      <c r="D42" s="45"/>
      <c r="E42" s="45"/>
      <c r="F42" s="45"/>
      <c r="G42" s="8"/>
      <c r="H42" s="8"/>
      <c r="I42" s="8"/>
      <c r="J42" s="8"/>
      <c r="K42" s="12"/>
      <c r="L42" s="4" t="s">
        <v>20</v>
      </c>
      <c r="M42" s="4"/>
      <c r="N42" s="2"/>
      <c r="O42" s="2"/>
      <c r="P42" s="2"/>
      <c r="Q42" s="2"/>
      <c r="R42" s="2"/>
      <c r="S42" s="3"/>
      <c r="T42" s="3"/>
    </row>
    <row r="43" spans="1:20" ht="16.5" thickBo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7"/>
      <c r="L43" s="4"/>
      <c r="M43" s="4"/>
      <c r="N43" s="2"/>
      <c r="O43" s="2"/>
      <c r="P43" s="2"/>
      <c r="Q43" s="2"/>
      <c r="R43" s="2"/>
      <c r="S43" s="3"/>
      <c r="T43" s="3"/>
    </row>
    <row r="44" spans="1:20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2"/>
      <c r="O44" s="2"/>
      <c r="P44" s="2"/>
      <c r="Q44" s="2"/>
      <c r="R44" s="2"/>
      <c r="S44" s="3"/>
      <c r="T44" s="3"/>
    </row>
    <row r="45" spans="1:20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2"/>
      <c r="O45" s="2"/>
      <c r="P45" s="2"/>
      <c r="Q45" s="2"/>
      <c r="R45" s="2"/>
      <c r="S45" s="3"/>
      <c r="T45" s="3"/>
    </row>
    <row r="46" spans="1:20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2"/>
      <c r="O46" s="2"/>
      <c r="P46" s="2"/>
      <c r="Q46" s="2"/>
      <c r="R46" s="2"/>
      <c r="S46" s="3"/>
      <c r="T46" s="3"/>
    </row>
    <row r="47" spans="1:20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2"/>
      <c r="O47" s="2"/>
      <c r="P47" s="2"/>
      <c r="Q47" s="2"/>
      <c r="R47" s="2"/>
      <c r="S47" s="3"/>
      <c r="T47" s="3"/>
    </row>
    <row r="48" spans="1:20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"/>
      <c r="O48" s="2"/>
      <c r="P48" s="2"/>
      <c r="Q48" s="2"/>
      <c r="R48" s="2"/>
      <c r="S48" s="3"/>
      <c r="T48" s="3"/>
    </row>
    <row r="49" spans="1:20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2"/>
      <c r="O49" s="2"/>
      <c r="P49" s="2"/>
      <c r="Q49" s="2"/>
      <c r="R49" s="2"/>
      <c r="S49" s="3"/>
      <c r="T49" s="3"/>
    </row>
    <row r="50" spans="1:20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2"/>
      <c r="O50" s="2"/>
      <c r="P50" s="2"/>
      <c r="Q50" s="2"/>
      <c r="R50" s="2"/>
      <c r="S50" s="3"/>
      <c r="T50" s="3"/>
    </row>
    <row r="51" spans="1:20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2"/>
      <c r="O51" s="2"/>
      <c r="P51" s="2"/>
      <c r="Q51" s="2"/>
      <c r="R51" s="2"/>
      <c r="S51" s="3"/>
      <c r="T51" s="3"/>
    </row>
    <row r="52" spans="1:20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2"/>
      <c r="O52" s="2"/>
      <c r="P52" s="2"/>
      <c r="Q52" s="2"/>
      <c r="R52" s="2"/>
      <c r="S52" s="3"/>
      <c r="T52" s="3"/>
    </row>
    <row r="53" spans="1:20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2"/>
      <c r="O53" s="2"/>
      <c r="P53" s="2"/>
      <c r="Q53" s="2"/>
      <c r="R53" s="2"/>
      <c r="S53" s="3"/>
      <c r="T53" s="3"/>
    </row>
    <row r="54" spans="1:20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2"/>
      <c r="O54" s="2"/>
      <c r="P54" s="2"/>
      <c r="Q54" s="2"/>
      <c r="R54" s="2"/>
      <c r="S54" s="3"/>
      <c r="T54" s="3"/>
    </row>
    <row r="55" spans="1:20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2"/>
      <c r="O55" s="2"/>
      <c r="P55" s="2"/>
      <c r="Q55" s="2"/>
      <c r="R55" s="2"/>
      <c r="S55" s="3"/>
      <c r="T55" s="3"/>
    </row>
    <row r="56" spans="1:20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2"/>
      <c r="O56" s="2"/>
      <c r="P56" s="2"/>
      <c r="Q56" s="2"/>
      <c r="R56" s="2"/>
      <c r="S56" s="3"/>
      <c r="T56" s="3"/>
    </row>
    <row r="57" spans="1:20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2"/>
      <c r="O57" s="2"/>
      <c r="P57" s="2"/>
      <c r="Q57" s="2"/>
      <c r="R57" s="2"/>
      <c r="S57" s="3"/>
      <c r="T57" s="3"/>
    </row>
    <row r="58" spans="1:20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2"/>
      <c r="O58" s="2"/>
      <c r="P58" s="2"/>
      <c r="Q58" s="2"/>
      <c r="R58" s="2"/>
      <c r="S58" s="3"/>
      <c r="T58" s="3"/>
    </row>
    <row r="59" spans="1:20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2"/>
      <c r="O59" s="2"/>
      <c r="P59" s="2"/>
      <c r="Q59" s="2"/>
      <c r="R59" s="2"/>
      <c r="S59" s="3"/>
      <c r="T59" s="3"/>
    </row>
    <row r="60" spans="1:20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2"/>
      <c r="O60" s="2"/>
      <c r="P60" s="2"/>
      <c r="Q60" s="2"/>
      <c r="R60" s="2"/>
      <c r="S60" s="3"/>
      <c r="T60" s="3"/>
    </row>
    <row r="61" spans="1:20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"/>
      <c r="O61" s="2"/>
      <c r="P61" s="2"/>
      <c r="Q61" s="2"/>
      <c r="R61" s="2"/>
      <c r="S61" s="3"/>
      <c r="T61" s="3"/>
    </row>
    <row r="62" spans="1:20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"/>
      <c r="O62" s="2"/>
      <c r="P62" s="2"/>
      <c r="Q62" s="2"/>
      <c r="R62" s="2"/>
      <c r="S62" s="3"/>
      <c r="T62" s="3"/>
    </row>
    <row r="63" spans="1:20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2"/>
      <c r="O63" s="2"/>
      <c r="P63" s="2"/>
      <c r="Q63" s="2"/>
      <c r="R63" s="2"/>
      <c r="S63" s="3"/>
      <c r="T63" s="3"/>
    </row>
    <row r="64" spans="1:20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2"/>
      <c r="O64" s="2"/>
      <c r="P64" s="2"/>
      <c r="Q64" s="2"/>
      <c r="R64" s="2"/>
      <c r="S64" s="3"/>
      <c r="T64" s="3"/>
    </row>
    <row r="65" spans="1:20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2"/>
      <c r="O65" s="2"/>
      <c r="P65" s="2"/>
      <c r="Q65" s="2"/>
      <c r="R65" s="2"/>
      <c r="S65" s="3"/>
      <c r="T65" s="3"/>
    </row>
    <row r="66" spans="1:20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2"/>
      <c r="O66" s="2"/>
      <c r="P66" s="2"/>
      <c r="Q66" s="2"/>
      <c r="R66" s="2"/>
      <c r="S66" s="3"/>
      <c r="T66" s="3"/>
    </row>
    <row r="67" spans="1:20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2"/>
      <c r="O67" s="2"/>
      <c r="P67" s="2"/>
      <c r="Q67" s="2"/>
      <c r="R67" s="2"/>
      <c r="S67" s="3"/>
      <c r="T67" s="3"/>
    </row>
    <row r="68" spans="1:20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2"/>
      <c r="O68" s="2"/>
      <c r="P68" s="2"/>
      <c r="Q68" s="2"/>
      <c r="R68" s="2"/>
      <c r="S68" s="3"/>
      <c r="T68" s="3"/>
    </row>
    <row r="69" spans="1:20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2"/>
      <c r="O69" s="2"/>
      <c r="P69" s="2"/>
      <c r="Q69" s="2"/>
      <c r="R69" s="2"/>
      <c r="S69" s="3"/>
      <c r="T69" s="3"/>
    </row>
    <row r="70" spans="1:20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2"/>
      <c r="O70" s="2"/>
      <c r="P70" s="2"/>
      <c r="Q70" s="2"/>
      <c r="R70" s="2"/>
      <c r="S70" s="3"/>
      <c r="T70" s="3"/>
    </row>
    <row r="71" spans="1:20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2"/>
      <c r="O71" s="2"/>
      <c r="P71" s="2"/>
      <c r="Q71" s="2"/>
      <c r="R71" s="2"/>
      <c r="S71" s="3"/>
      <c r="T71" s="3"/>
    </row>
    <row r="72" spans="1:20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2"/>
      <c r="O72" s="2"/>
      <c r="P72" s="2"/>
      <c r="Q72" s="2"/>
      <c r="R72" s="2"/>
      <c r="S72" s="3"/>
      <c r="T72" s="3"/>
    </row>
    <row r="73" spans="1:20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2"/>
      <c r="O73" s="2"/>
      <c r="P73" s="2"/>
      <c r="Q73" s="2"/>
      <c r="R73" s="2"/>
      <c r="S73" s="3"/>
      <c r="T73" s="3"/>
    </row>
    <row r="74" spans="1:20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2"/>
      <c r="O74" s="2"/>
      <c r="P74" s="2"/>
      <c r="Q74" s="2"/>
      <c r="R74" s="2"/>
      <c r="S74" s="3"/>
      <c r="T74" s="3"/>
    </row>
    <row r="75" spans="1:20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2"/>
      <c r="O75" s="2"/>
      <c r="P75" s="2"/>
      <c r="Q75" s="2"/>
      <c r="R75" s="2"/>
      <c r="S75" s="3"/>
      <c r="T75" s="3"/>
    </row>
    <row r="76" spans="1:20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2"/>
      <c r="O76" s="2"/>
      <c r="P76" s="2"/>
      <c r="Q76" s="2"/>
      <c r="R76" s="2"/>
      <c r="S76" s="3"/>
      <c r="T76" s="3"/>
    </row>
    <row r="77" spans="1:20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2"/>
      <c r="O77" s="2"/>
      <c r="P77" s="2"/>
      <c r="Q77" s="2"/>
      <c r="R77" s="2"/>
      <c r="S77" s="3"/>
      <c r="T77" s="3"/>
    </row>
    <row r="78" spans="1:20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2"/>
      <c r="O78" s="2"/>
      <c r="P78" s="2"/>
      <c r="Q78" s="2"/>
      <c r="R78" s="2"/>
      <c r="S78" s="3"/>
      <c r="T78" s="3"/>
    </row>
    <row r="79" spans="1:20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2"/>
      <c r="O79" s="2"/>
      <c r="P79" s="2"/>
      <c r="Q79" s="2"/>
      <c r="R79" s="2"/>
      <c r="S79" s="3"/>
      <c r="T79" s="3"/>
    </row>
    <row r="80" spans="1:20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2"/>
      <c r="O80" s="2"/>
      <c r="P80" s="2"/>
      <c r="Q80" s="2"/>
      <c r="R80" s="2"/>
      <c r="S80" s="3"/>
      <c r="T80" s="3"/>
    </row>
    <row r="81" spans="1:20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2"/>
      <c r="O81" s="2"/>
      <c r="P81" s="2"/>
      <c r="Q81" s="2"/>
      <c r="R81" s="2"/>
      <c r="S81" s="3"/>
      <c r="T81" s="3"/>
    </row>
    <row r="82" spans="1:20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2"/>
      <c r="O82" s="2"/>
      <c r="P82" s="2"/>
      <c r="Q82" s="2"/>
      <c r="R82" s="2"/>
      <c r="S82" s="3"/>
      <c r="T82" s="3"/>
    </row>
    <row r="83" spans="1:20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2"/>
      <c r="O83" s="2"/>
      <c r="P83" s="2"/>
      <c r="Q83" s="2"/>
      <c r="R83" s="2"/>
      <c r="S83" s="3"/>
      <c r="T83" s="3"/>
    </row>
    <row r="84" spans="1:20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2"/>
      <c r="O84" s="2"/>
      <c r="P84" s="2"/>
      <c r="Q84" s="2"/>
      <c r="R84" s="2"/>
      <c r="S84" s="3"/>
      <c r="T84" s="3"/>
    </row>
    <row r="85" spans="1:20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2"/>
      <c r="O85" s="2"/>
      <c r="P85" s="2"/>
      <c r="Q85" s="2"/>
      <c r="R85" s="2"/>
      <c r="S85" s="3"/>
      <c r="T85" s="3"/>
    </row>
    <row r="86" spans="1:20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2"/>
      <c r="O86" s="2"/>
      <c r="P86" s="2"/>
      <c r="Q86" s="2"/>
      <c r="R86" s="2"/>
      <c r="S86" s="3"/>
      <c r="T86" s="3"/>
    </row>
    <row r="87" spans="1:20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2"/>
      <c r="O87" s="2"/>
      <c r="P87" s="2"/>
      <c r="Q87" s="2"/>
      <c r="R87" s="2"/>
      <c r="S87" s="3"/>
      <c r="T87" s="3"/>
    </row>
    <row r="88" spans="1:20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"/>
      <c r="O88" s="2"/>
      <c r="P88" s="2"/>
      <c r="Q88" s="2"/>
      <c r="R88" s="2"/>
      <c r="S88" s="3"/>
      <c r="T88" s="3"/>
    </row>
    <row r="89" spans="1:20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2"/>
      <c r="O89" s="2"/>
      <c r="P89" s="2"/>
      <c r="Q89" s="2"/>
      <c r="R89" s="2"/>
      <c r="S89" s="3"/>
      <c r="T89" s="3"/>
    </row>
    <row r="90" spans="1:20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2"/>
      <c r="O90" s="2"/>
      <c r="P90" s="2"/>
      <c r="Q90" s="2"/>
      <c r="R90" s="2"/>
      <c r="S90" s="3"/>
      <c r="T90" s="3"/>
    </row>
    <row r="91" spans="1:20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2"/>
      <c r="O91" s="2"/>
      <c r="P91" s="2"/>
      <c r="Q91" s="2"/>
      <c r="R91" s="2"/>
      <c r="S91" s="3"/>
      <c r="T91" s="3"/>
    </row>
    <row r="92" spans="1:20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2"/>
      <c r="O92" s="2"/>
      <c r="P92" s="2"/>
      <c r="Q92" s="2"/>
      <c r="R92" s="2"/>
      <c r="S92" s="3"/>
      <c r="T92" s="3"/>
    </row>
    <row r="93" spans="1:20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2"/>
      <c r="O93" s="2"/>
      <c r="P93" s="2"/>
      <c r="Q93" s="2"/>
      <c r="R93" s="2"/>
      <c r="S93" s="3"/>
      <c r="T93" s="3"/>
    </row>
    <row r="94" spans="1:20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2"/>
      <c r="O94" s="2"/>
      <c r="P94" s="2"/>
      <c r="Q94" s="2"/>
      <c r="R94" s="2"/>
      <c r="S94" s="3"/>
      <c r="T94" s="3"/>
    </row>
    <row r="95" spans="1:20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2"/>
      <c r="O95" s="2"/>
      <c r="P95" s="2"/>
      <c r="Q95" s="2"/>
      <c r="R95" s="2"/>
      <c r="S95" s="3"/>
      <c r="T95" s="3"/>
    </row>
    <row r="96" spans="1:20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2"/>
      <c r="O96" s="2"/>
      <c r="P96" s="2"/>
      <c r="Q96" s="2"/>
      <c r="R96" s="2"/>
      <c r="S96" s="3"/>
      <c r="T96" s="3"/>
    </row>
    <row r="97" spans="1:20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2"/>
      <c r="O97" s="2"/>
      <c r="P97" s="2"/>
      <c r="Q97" s="2"/>
      <c r="R97" s="2"/>
      <c r="S97" s="3"/>
      <c r="T97" s="3"/>
    </row>
    <row r="98" spans="1:20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2"/>
      <c r="O98" s="2"/>
      <c r="P98" s="2"/>
      <c r="Q98" s="2"/>
      <c r="R98" s="2"/>
      <c r="S98" s="3"/>
      <c r="T98" s="3"/>
    </row>
    <row r="99" spans="1:20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2"/>
      <c r="O99" s="2"/>
      <c r="P99" s="2"/>
      <c r="Q99" s="2"/>
      <c r="R99" s="2"/>
      <c r="S99" s="3"/>
      <c r="T99" s="3"/>
    </row>
    <row r="100" spans="1:20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2"/>
      <c r="O100" s="2"/>
      <c r="P100" s="2"/>
      <c r="Q100" s="2"/>
      <c r="R100" s="2"/>
      <c r="S100" s="3"/>
      <c r="T100" s="3"/>
    </row>
    <row r="101" spans="1:20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2"/>
      <c r="O101" s="2"/>
      <c r="P101" s="2"/>
      <c r="Q101" s="2"/>
      <c r="R101" s="2"/>
      <c r="S101" s="3"/>
      <c r="T101" s="3"/>
    </row>
    <row r="102" spans="1:20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2"/>
      <c r="O102" s="2"/>
      <c r="P102" s="2"/>
      <c r="Q102" s="2"/>
      <c r="R102" s="2"/>
      <c r="S102" s="3"/>
      <c r="T102" s="3"/>
    </row>
    <row r="103" spans="1:20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2"/>
      <c r="O103" s="2"/>
      <c r="P103" s="2"/>
      <c r="Q103" s="2"/>
      <c r="R103" s="2"/>
      <c r="S103" s="3"/>
      <c r="T103" s="3"/>
    </row>
    <row r="104" spans="1:20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2"/>
      <c r="O104" s="2"/>
      <c r="P104" s="2"/>
      <c r="Q104" s="2"/>
      <c r="R104" s="2"/>
      <c r="S104" s="3"/>
      <c r="T104" s="3"/>
    </row>
    <row r="105" spans="1:20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2"/>
      <c r="O105" s="2"/>
      <c r="P105" s="2"/>
      <c r="Q105" s="2"/>
      <c r="R105" s="2"/>
      <c r="S105" s="3"/>
      <c r="T105" s="3"/>
    </row>
    <row r="106" spans="1:20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2"/>
      <c r="O106" s="2"/>
      <c r="P106" s="2"/>
      <c r="Q106" s="2"/>
      <c r="R106" s="2"/>
      <c r="S106" s="3"/>
      <c r="T106" s="3"/>
    </row>
    <row r="107" spans="1:20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2"/>
      <c r="O107" s="2"/>
      <c r="P107" s="2"/>
      <c r="Q107" s="2"/>
      <c r="R107" s="2"/>
      <c r="S107" s="3"/>
      <c r="T107" s="3"/>
    </row>
    <row r="108" spans="1:20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  <c r="T108" s="3"/>
    </row>
    <row r="109" spans="1:20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  <c r="T109" s="3"/>
    </row>
    <row r="110" spans="1:20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  <c r="T110" s="3"/>
    </row>
    <row r="111" spans="1:20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  <c r="T111" s="3"/>
    </row>
    <row r="112" spans="1:20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"/>
      <c r="T112" s="3"/>
    </row>
    <row r="113" spans="1:20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3"/>
      <c r="T113" s="3"/>
    </row>
    <row r="114" spans="1:20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"/>
      <c r="T114" s="3"/>
    </row>
    <row r="115" spans="1:20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"/>
      <c r="T115" s="3"/>
    </row>
    <row r="116" spans="1:20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"/>
      <c r="T116" s="3"/>
    </row>
    <row r="117" spans="1:20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  <c r="T117" s="3"/>
    </row>
    <row r="118" spans="1:20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  <c r="T118" s="3"/>
    </row>
    <row r="119" spans="1:20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"/>
      <c r="T119" s="3"/>
    </row>
    <row r="120" spans="1:20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  <c r="T120" s="3"/>
    </row>
    <row r="121" spans="1:20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"/>
      <c r="T121" s="3"/>
    </row>
    <row r="122" spans="1:20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"/>
      <c r="T122" s="3"/>
    </row>
    <row r="123" spans="1:20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  <c r="T123" s="3"/>
    </row>
    <row r="124" spans="1:20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  <c r="T124" s="3"/>
    </row>
    <row r="125" spans="1:20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  <c r="T125" s="3"/>
    </row>
    <row r="126" spans="1:20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  <c r="T126" s="3"/>
    </row>
    <row r="127" spans="1:20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3"/>
      <c r="T127" s="3"/>
    </row>
    <row r="128" spans="1:20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  <c r="T128" s="3"/>
    </row>
    <row r="129" spans="1:20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  <c r="T129" s="3"/>
    </row>
    <row r="130" spans="1:20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  <c r="T130" s="3"/>
    </row>
    <row r="131" spans="1:20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  <c r="T131" s="3"/>
    </row>
    <row r="132" spans="1:20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  <c r="T132" s="3"/>
    </row>
    <row r="133" spans="1:20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  <c r="T133" s="3"/>
    </row>
    <row r="134" spans="1:20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3"/>
    </row>
    <row r="135" spans="1:20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  <c r="T135" s="3"/>
    </row>
    <row r="136" spans="1:20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3"/>
      <c r="T136" s="3"/>
    </row>
    <row r="137" spans="1:20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3"/>
      <c r="T137" s="3"/>
    </row>
    <row r="138" spans="1:20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  <c r="T138" s="3"/>
    </row>
    <row r="139" spans="1:20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  <c r="T139" s="3"/>
    </row>
    <row r="140" spans="1:20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  <c r="T140" s="3"/>
    </row>
    <row r="141" spans="1:20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  <c r="T141" s="3"/>
    </row>
    <row r="142" spans="1:20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  <c r="T142" s="3"/>
    </row>
    <row r="143" spans="1:20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  <c r="T143" s="3"/>
    </row>
    <row r="144" spans="1:20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  <c r="T144" s="3"/>
    </row>
    <row r="145" spans="1:20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  <c r="T145" s="3"/>
    </row>
    <row r="146" spans="1:20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  <c r="T146" s="3"/>
    </row>
    <row r="147" spans="1:20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  <c r="T147" s="3"/>
    </row>
    <row r="148" spans="1:20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  <c r="T148" s="3"/>
    </row>
    <row r="149" spans="1:20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  <c r="T149" s="3"/>
    </row>
    <row r="150" spans="1:20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  <c r="T150" s="3"/>
    </row>
    <row r="151" spans="1:20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  <c r="T151" s="3"/>
    </row>
    <row r="152" spans="1:20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  <c r="T152" s="3"/>
    </row>
    <row r="153" spans="1:20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  <c r="T153" s="3"/>
    </row>
    <row r="154" spans="1:20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  <c r="T154" s="3"/>
    </row>
    <row r="155" spans="1:20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  <c r="T155" s="3"/>
    </row>
    <row r="156" spans="1:20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  <c r="T156" s="3"/>
    </row>
    <row r="157" spans="1:20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  <c r="T157" s="3"/>
    </row>
    <row r="158" spans="1:20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  <c r="T158" s="3"/>
    </row>
    <row r="159" spans="1:20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  <c r="T159" s="3"/>
    </row>
    <row r="160" spans="1:20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3"/>
      <c r="T160" s="3"/>
    </row>
    <row r="161" spans="1:20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3"/>
      <c r="T161" s="3"/>
    </row>
    <row r="162" spans="1:20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  <c r="T162" s="3"/>
    </row>
    <row r="163" spans="1:20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  <c r="T163" s="3"/>
    </row>
    <row r="164" spans="1:20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  <c r="T164" s="3"/>
    </row>
    <row r="165" spans="1:20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  <c r="T165" s="3"/>
    </row>
    <row r="166" spans="1:20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  <c r="T166" s="3"/>
    </row>
    <row r="167" spans="1:20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  <c r="T167" s="3"/>
    </row>
    <row r="168" spans="1:20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  <c r="T168" s="3"/>
    </row>
    <row r="169" spans="1:20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  <c r="T169" s="3"/>
    </row>
    <row r="170" spans="1:20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  <c r="T170" s="3"/>
    </row>
    <row r="171" spans="1:20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  <c r="T171" s="3"/>
    </row>
    <row r="172" spans="1:20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  <c r="T172" s="3"/>
    </row>
    <row r="173" spans="1:20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  <c r="T173" s="3"/>
    </row>
    <row r="174" spans="1:20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  <c r="T174" s="3"/>
    </row>
    <row r="175" spans="1:20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  <c r="T175" s="3"/>
    </row>
    <row r="176" spans="1:20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  <c r="T176" s="3"/>
    </row>
    <row r="177" spans="1:20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3"/>
      <c r="T177" s="3"/>
    </row>
    <row r="178" spans="1:20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3"/>
      <c r="T178" s="3"/>
    </row>
    <row r="179" spans="1:20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"/>
      <c r="T179" s="3"/>
    </row>
    <row r="180" spans="1:20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"/>
      <c r="T180" s="3"/>
    </row>
    <row r="181" spans="1:20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3"/>
      <c r="T181" s="3"/>
    </row>
    <row r="182" spans="1:20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T182" s="3"/>
    </row>
    <row r="183" spans="1:20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T183" s="3"/>
    </row>
    <row r="184" spans="1:20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T184" s="3"/>
    </row>
    <row r="185" spans="1:20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3"/>
      <c r="T185" s="3"/>
    </row>
    <row r="186" spans="1:20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3"/>
      <c r="T186" s="3"/>
    </row>
    <row r="187" spans="1:20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  <c r="T187" s="3"/>
    </row>
    <row r="188" spans="1:20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3"/>
      <c r="T188" s="3"/>
    </row>
    <row r="189" spans="1:20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3"/>
    </row>
    <row r="190" spans="1:20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3"/>
    </row>
    <row r="191" spans="1:20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3"/>
    </row>
    <row r="192" spans="1:20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3"/>
    </row>
    <row r="193" spans="1:20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3"/>
    </row>
    <row r="194" spans="1:20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3"/>
    </row>
    <row r="195" spans="1:20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3"/>
    </row>
    <row r="196" spans="1:20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3"/>
    </row>
    <row r="197" spans="1:20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3"/>
    </row>
    <row r="198" spans="1:20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3"/>
    </row>
    <row r="199" spans="1:20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3"/>
    </row>
    <row r="200" spans="1:20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3"/>
    </row>
    <row r="201" spans="1:20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3"/>
    </row>
    <row r="202" spans="1:20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3"/>
    </row>
    <row r="203" spans="1:20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3"/>
      <c r="T203" s="3"/>
    </row>
    <row r="204" spans="1:20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3"/>
      <c r="T204" s="3"/>
    </row>
    <row r="205" spans="1:20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3"/>
      <c r="T205" s="3"/>
    </row>
    <row r="206" spans="1:20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T206" s="3"/>
    </row>
    <row r="207" spans="1:20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T207" s="3"/>
    </row>
    <row r="208" spans="1:20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T208" s="3"/>
    </row>
    <row r="209" spans="1:20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T209" s="3"/>
    </row>
    <row r="210" spans="1:20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T210" s="3"/>
    </row>
    <row r="211" spans="1:20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T211" s="3"/>
    </row>
    <row r="212" spans="1:20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T212" s="3"/>
    </row>
    <row r="213" spans="1:20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T213" s="3"/>
    </row>
    <row r="214" spans="1:20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  <c r="T214" s="3"/>
    </row>
    <row r="215" spans="1:20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  <c r="T215" s="3"/>
    </row>
    <row r="216" spans="1:20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3"/>
      <c r="T216" s="3"/>
    </row>
    <row r="217" spans="1:20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3"/>
      <c r="T217" s="3"/>
    </row>
    <row r="218" spans="1:20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T218" s="3"/>
    </row>
    <row r="219" spans="1:20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T219" s="3"/>
    </row>
    <row r="220" spans="1:20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T220" s="3"/>
    </row>
    <row r="221" spans="1:20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T221" s="3"/>
    </row>
    <row r="222" spans="1:20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T222" s="3"/>
    </row>
    <row r="223" spans="1:20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T223" s="3"/>
    </row>
    <row r="224" spans="1:20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3"/>
      <c r="T224" s="3"/>
    </row>
    <row r="225" spans="1:20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3"/>
      <c r="T225" s="3"/>
    </row>
    <row r="226" spans="1:20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3"/>
      <c r="T226" s="3"/>
    </row>
    <row r="227" spans="1:20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3"/>
      <c r="T227" s="3"/>
    </row>
    <row r="228" spans="1:20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T228" s="3"/>
    </row>
    <row r="229" spans="1:20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T229" s="3"/>
    </row>
    <row r="230" spans="1:20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T230" s="3"/>
    </row>
    <row r="231" spans="1:20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T231" s="3"/>
    </row>
    <row r="232" spans="1:20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T232" s="3"/>
    </row>
    <row r="233" spans="1:20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T233" s="3"/>
    </row>
    <row r="234" spans="1:20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3"/>
      <c r="T234" s="3"/>
    </row>
    <row r="235" spans="1:20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3"/>
      <c r="T235" s="3"/>
    </row>
    <row r="236" spans="1:20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3"/>
      <c r="T236" s="3"/>
    </row>
    <row r="237" spans="1:20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3"/>
      <c r="T237" s="3"/>
    </row>
    <row r="238" spans="1:20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T238" s="3"/>
    </row>
    <row r="239" spans="1:20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T239" s="3"/>
    </row>
    <row r="240" spans="1:20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T240" s="3"/>
    </row>
    <row r="241" spans="1:20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T241" s="3"/>
    </row>
    <row r="242" spans="1:20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T242" s="3"/>
    </row>
    <row r="243" spans="1:20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T243" s="3"/>
    </row>
    <row r="244" spans="1:20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T244" s="3"/>
    </row>
    <row r="245" spans="1:20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T245" s="3"/>
    </row>
    <row r="246" spans="1:20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T246" s="3"/>
    </row>
    <row r="247" spans="1:20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T247" s="3"/>
    </row>
    <row r="248" spans="1:20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T248" s="3"/>
    </row>
    <row r="249" spans="1:20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  <c r="T249" s="3"/>
    </row>
    <row r="250" spans="1:20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3"/>
      <c r="T250" s="3"/>
    </row>
    <row r="251" spans="1:20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  <c r="T251" s="3"/>
    </row>
    <row r="252" spans="1:20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3"/>
      <c r="T252" s="3"/>
    </row>
    <row r="253" spans="1:20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3"/>
      <c r="T253" s="3"/>
    </row>
    <row r="254" spans="1:20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3"/>
      <c r="T254" s="3"/>
    </row>
    <row r="255" spans="1:20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"/>
      <c r="T255" s="3"/>
    </row>
    <row r="256" spans="1:20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3"/>
      <c r="T256" s="3"/>
    </row>
    <row r="257" spans="1:20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3"/>
      <c r="T257" s="3"/>
    </row>
    <row r="258" spans="1:20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3"/>
      <c r="T258" s="3"/>
    </row>
    <row r="259" spans="1:20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3"/>
      <c r="T259" s="3"/>
    </row>
    <row r="260" spans="1:20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3"/>
      <c r="T260" s="3"/>
    </row>
    <row r="261" spans="1:20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3"/>
      <c r="T261" s="3"/>
    </row>
    <row r="262" spans="1:20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3"/>
      <c r="T262" s="3"/>
    </row>
    <row r="263" spans="1:20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3"/>
      <c r="T263" s="3"/>
    </row>
    <row r="264" spans="1:20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3"/>
      <c r="T264" s="3"/>
    </row>
    <row r="265" spans="1:20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3"/>
      <c r="T265" s="3"/>
    </row>
    <row r="266" spans="1:20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  <c r="T266" s="3"/>
    </row>
    <row r="267" spans="1:20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3"/>
      <c r="T267" s="3"/>
    </row>
    <row r="268" spans="1:20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3"/>
      <c r="T268" s="3"/>
    </row>
    <row r="269" spans="1:20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3"/>
      <c r="T269" s="3"/>
    </row>
    <row r="270" spans="1:20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3"/>
      <c r="T270" s="3"/>
    </row>
    <row r="271" spans="1:20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3"/>
      <c r="T271" s="3"/>
    </row>
    <row r="272" spans="1:20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3"/>
      <c r="T272" s="3"/>
    </row>
    <row r="273" spans="1:20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3"/>
      <c r="T273" s="3"/>
    </row>
    <row r="274" spans="1:20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3"/>
      <c r="T274" s="3"/>
    </row>
    <row r="275" spans="1:20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"/>
      <c r="T275" s="3"/>
    </row>
    <row r="276" spans="1:20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"/>
      <c r="T276" s="3"/>
    </row>
    <row r="277" spans="1:20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"/>
      <c r="T277" s="3"/>
    </row>
    <row r="278" spans="1:20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3"/>
      <c r="T278" s="3"/>
    </row>
    <row r="279" spans="1:20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3"/>
      <c r="T279" s="3"/>
    </row>
    <row r="280" spans="1:20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3"/>
      <c r="T280" s="3"/>
    </row>
    <row r="281" spans="1:20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3"/>
      <c r="T281" s="3"/>
    </row>
    <row r="282" spans="1:20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3"/>
      <c r="T282" s="3"/>
    </row>
    <row r="283" spans="1:20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3"/>
      <c r="T283" s="3"/>
    </row>
    <row r="284" spans="1:20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3"/>
      <c r="T284" s="3"/>
    </row>
    <row r="285" spans="1:20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3"/>
      <c r="T285" s="3"/>
    </row>
    <row r="286" spans="1:20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3"/>
      <c r="T286" s="3"/>
    </row>
    <row r="287" spans="1:20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3"/>
      <c r="T287" s="3"/>
    </row>
    <row r="288" spans="1:20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"/>
      <c r="T288" s="3"/>
    </row>
    <row r="289" spans="1:20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"/>
      <c r="T289" s="3"/>
    </row>
    <row r="290" spans="1:20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3"/>
      <c r="T290" s="3"/>
    </row>
    <row r="291" spans="1:20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3"/>
      <c r="T291" s="3"/>
    </row>
    <row r="292" spans="1:20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3"/>
      <c r="T292" s="3"/>
    </row>
    <row r="293" spans="1:20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3"/>
      <c r="T293" s="3"/>
    </row>
    <row r="294" spans="1:20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3"/>
      <c r="T294" s="3"/>
    </row>
    <row r="295" spans="1:20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"/>
      <c r="T295" s="3"/>
    </row>
    <row r="296" spans="1:20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"/>
      <c r="T296" s="3"/>
    </row>
    <row r="297" spans="1:20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3"/>
      <c r="T297" s="3"/>
    </row>
    <row r="298" spans="1:20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3"/>
      <c r="T298" s="3"/>
    </row>
    <row r="299" spans="1:20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3"/>
      <c r="T299" s="3"/>
    </row>
    <row r="300" spans="1:20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3"/>
      <c r="T300" s="3"/>
    </row>
    <row r="301" spans="1:20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3"/>
      <c r="T301" s="3"/>
    </row>
    <row r="302" spans="1:20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3"/>
      <c r="T302" s="3"/>
    </row>
    <row r="303" spans="1:20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3"/>
      <c r="T303" s="3"/>
    </row>
    <row r="304" spans="1:20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3"/>
      <c r="T304" s="3"/>
    </row>
    <row r="305" spans="1:20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3"/>
      <c r="T305" s="3"/>
    </row>
    <row r="306" spans="1:20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3"/>
      <c r="T306" s="3"/>
    </row>
    <row r="307" spans="1:20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3"/>
      <c r="T307" s="3"/>
    </row>
    <row r="308" spans="1:20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3"/>
      <c r="T308" s="3"/>
    </row>
    <row r="309" spans="1:20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  <c r="T309" s="3"/>
    </row>
    <row r="310" spans="1:20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3"/>
      <c r="T310" s="3"/>
    </row>
    <row r="311" spans="1:20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3"/>
      <c r="T311" s="3"/>
    </row>
    <row r="312" spans="1:20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3"/>
      <c r="T312" s="3"/>
    </row>
    <row r="313" spans="1:20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"/>
      <c r="T313" s="3"/>
    </row>
    <row r="314" spans="1:20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3"/>
      <c r="T314" s="3"/>
    </row>
    <row r="315" spans="1:20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3"/>
      <c r="T315" s="3"/>
    </row>
    <row r="316" spans="1:20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3"/>
      <c r="T316" s="3"/>
    </row>
    <row r="317" spans="1:20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3"/>
      <c r="T317" s="3"/>
    </row>
    <row r="318" spans="1:20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3"/>
      <c r="T318" s="3"/>
    </row>
    <row r="319" spans="1:20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3"/>
      <c r="T319" s="3"/>
    </row>
    <row r="320" spans="1:20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3"/>
      <c r="T320" s="3"/>
    </row>
    <row r="321" spans="1:20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3"/>
      <c r="T321" s="3"/>
    </row>
    <row r="322" spans="1:20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3"/>
      <c r="T322" s="3"/>
    </row>
    <row r="323" spans="1:20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3"/>
      <c r="T323" s="3"/>
    </row>
    <row r="324" spans="1:20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3"/>
      <c r="T324" s="3"/>
    </row>
    <row r="325" spans="1:20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3"/>
      <c r="T325" s="3"/>
    </row>
    <row r="326" spans="1:20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3"/>
      <c r="T326" s="3"/>
    </row>
    <row r="327" spans="1:20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3"/>
      <c r="T327" s="3"/>
    </row>
    <row r="328" spans="1:20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3"/>
      <c r="T328" s="3"/>
    </row>
    <row r="329" spans="1:20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3"/>
      <c r="T329" s="3"/>
    </row>
    <row r="330" spans="1:20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3"/>
      <c r="T330" s="3"/>
    </row>
    <row r="331" spans="1:20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3"/>
      <c r="T331" s="3"/>
    </row>
    <row r="332" spans="1:20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3"/>
      <c r="T332" s="3"/>
    </row>
    <row r="333" spans="1:20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3"/>
      <c r="T333" s="3"/>
    </row>
    <row r="334" spans="1:20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3"/>
      <c r="T334" s="3"/>
    </row>
    <row r="335" spans="1:20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3"/>
      <c r="T335" s="3"/>
    </row>
    <row r="336" spans="1:20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3"/>
      <c r="T336" s="3"/>
    </row>
    <row r="337" spans="1:20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3"/>
      <c r="T337" s="3"/>
    </row>
    <row r="338" spans="1:20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3"/>
      <c r="T338" s="3"/>
    </row>
    <row r="339" spans="1:20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3"/>
      <c r="T339" s="3"/>
    </row>
    <row r="340" spans="1:20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3"/>
      <c r="T340" s="3"/>
    </row>
    <row r="341" spans="1:20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3"/>
      <c r="T341" s="3"/>
    </row>
    <row r="342" spans="1:20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3"/>
      <c r="T342" s="3"/>
    </row>
    <row r="343" spans="1:20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3"/>
      <c r="T343" s="3"/>
    </row>
    <row r="344" spans="1:20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3"/>
      <c r="T344" s="3"/>
    </row>
    <row r="345" spans="1:20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3"/>
      <c r="T345" s="3"/>
    </row>
    <row r="346" spans="1:20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3"/>
      <c r="T346" s="3"/>
    </row>
    <row r="347" spans="1:20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3"/>
      <c r="T347" s="3"/>
    </row>
    <row r="348" spans="1:20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3"/>
      <c r="T348" s="3"/>
    </row>
    <row r="349" spans="1:20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3"/>
      <c r="T349" s="3"/>
    </row>
    <row r="350" spans="1:20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3"/>
      <c r="T350" s="3"/>
    </row>
    <row r="351" spans="1:20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3"/>
      <c r="T351" s="3"/>
    </row>
    <row r="352" spans="1:20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3"/>
      <c r="T352" s="3"/>
    </row>
    <row r="353" spans="1:20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3"/>
      <c r="T353" s="3"/>
    </row>
    <row r="354" spans="1:20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3"/>
      <c r="T354" s="3"/>
    </row>
    <row r="355" spans="1:20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3"/>
      <c r="T355" s="3"/>
    </row>
    <row r="356" spans="1:20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3"/>
      <c r="T356" s="3"/>
    </row>
    <row r="357" spans="1:20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3"/>
      <c r="T357" s="3"/>
    </row>
    <row r="358" spans="1:20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3"/>
      <c r="T358" s="3"/>
    </row>
    <row r="359" spans="1:20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3"/>
      <c r="T359" s="3"/>
    </row>
    <row r="360" spans="1:20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3"/>
      <c r="T360" s="3"/>
    </row>
    <row r="361" spans="1:20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3"/>
      <c r="T361" s="3"/>
    </row>
    <row r="362" spans="1:20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3"/>
      <c r="T362" s="3"/>
    </row>
    <row r="363" spans="1:20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3"/>
      <c r="T363" s="3"/>
    </row>
    <row r="364" spans="1:20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3"/>
      <c r="T364" s="3"/>
    </row>
    <row r="365" spans="1:20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3"/>
      <c r="T365" s="3"/>
    </row>
    <row r="366" spans="1:20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3"/>
      <c r="T366" s="3"/>
    </row>
    <row r="367" spans="1:20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3"/>
      <c r="T367" s="3"/>
    </row>
    <row r="368" spans="1:20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3"/>
      <c r="T368" s="3"/>
    </row>
    <row r="369" spans="1:20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3"/>
      <c r="T369" s="3"/>
    </row>
    <row r="370" spans="1:20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3"/>
      <c r="T370" s="3"/>
    </row>
    <row r="371" spans="1:20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3"/>
      <c r="T371" s="3"/>
    </row>
    <row r="372" spans="1:20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3"/>
      <c r="T372" s="3"/>
    </row>
    <row r="373" spans="1:20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3"/>
      <c r="T373" s="3"/>
    </row>
    <row r="374" spans="1:20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3"/>
      <c r="T374" s="3"/>
    </row>
    <row r="375" spans="1:20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3"/>
      <c r="T375" s="3"/>
    </row>
    <row r="376" spans="1:20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3"/>
      <c r="T376" s="3"/>
    </row>
    <row r="377" spans="1:20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3"/>
      <c r="T377" s="3"/>
    </row>
    <row r="378" spans="1:20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3"/>
      <c r="T378" s="3"/>
    </row>
    <row r="379" spans="1:20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3"/>
      <c r="T379" s="3"/>
    </row>
    <row r="380" spans="1:20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3"/>
      <c r="T380" s="3"/>
    </row>
    <row r="381" spans="1:20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3"/>
      <c r="T381" s="3"/>
    </row>
    <row r="382" spans="1:20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3"/>
      <c r="T382" s="3"/>
    </row>
    <row r="383" spans="1:20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3"/>
      <c r="T383" s="3"/>
    </row>
    <row r="384" spans="1:20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3"/>
      <c r="T384" s="3"/>
    </row>
    <row r="385" spans="1:20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3"/>
      <c r="T385" s="3"/>
    </row>
    <row r="386" spans="1:20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3"/>
      <c r="T386" s="3"/>
    </row>
    <row r="387" spans="1:20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3"/>
      <c r="T387" s="3"/>
    </row>
    <row r="388" spans="1:20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3"/>
      <c r="T388" s="3"/>
    </row>
    <row r="389" spans="1:20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3"/>
      <c r="T389" s="3"/>
    </row>
    <row r="390" spans="1:20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3"/>
      <c r="T390" s="3"/>
    </row>
    <row r="391" spans="1:20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3"/>
      <c r="T391" s="3"/>
    </row>
    <row r="392" spans="1:20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3"/>
      <c r="T392" s="3"/>
    </row>
    <row r="393" spans="1:20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3"/>
      <c r="T393" s="3"/>
    </row>
    <row r="394" spans="1:20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3"/>
      <c r="T394" s="3"/>
    </row>
    <row r="395" spans="1:20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3"/>
      <c r="T395" s="3"/>
    </row>
    <row r="396" spans="1:20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3"/>
      <c r="T396" s="3"/>
    </row>
    <row r="397" spans="1:20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3"/>
      <c r="T397" s="3"/>
    </row>
    <row r="398" spans="1:20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3"/>
      <c r="T398" s="3"/>
    </row>
    <row r="399" spans="1:20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3"/>
      <c r="T399" s="3"/>
    </row>
    <row r="400" spans="1:20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3"/>
      <c r="T400" s="3"/>
    </row>
    <row r="401" spans="1:20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3"/>
      <c r="T401" s="3"/>
    </row>
    <row r="402" spans="1:20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3"/>
      <c r="T402" s="3"/>
    </row>
    <row r="403" spans="1:20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3"/>
      <c r="T403" s="3"/>
    </row>
    <row r="404" spans="1:20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3"/>
      <c r="T404" s="3"/>
    </row>
    <row r="405" spans="1:20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3"/>
      <c r="T405" s="3"/>
    </row>
    <row r="406" spans="1:20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3"/>
      <c r="T406" s="3"/>
    </row>
    <row r="407" spans="1:20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3"/>
      <c r="T407" s="3"/>
    </row>
    <row r="408" spans="1:20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3"/>
      <c r="T408" s="3"/>
    </row>
    <row r="409" spans="1:20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3"/>
      <c r="T409" s="3"/>
    </row>
    <row r="410" spans="1:20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3"/>
      <c r="T410" s="3"/>
    </row>
    <row r="411" spans="1:20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3"/>
      <c r="T411" s="3"/>
    </row>
    <row r="412" spans="1:20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3"/>
      <c r="T412" s="3"/>
    </row>
    <row r="413" spans="1:20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3"/>
      <c r="T413" s="3"/>
    </row>
    <row r="414" spans="1:20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3"/>
      <c r="T414" s="3"/>
    </row>
    <row r="415" spans="1:20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3"/>
      <c r="T415" s="3"/>
    </row>
    <row r="416" spans="1:20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3"/>
      <c r="T416" s="3"/>
    </row>
    <row r="417" spans="1:20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3"/>
      <c r="T417" s="3"/>
    </row>
    <row r="418" spans="1:20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3"/>
      <c r="T418" s="3"/>
    </row>
    <row r="419" spans="1:20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3"/>
      <c r="T419" s="3"/>
    </row>
    <row r="420" spans="1:20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3"/>
      <c r="T420" s="3"/>
    </row>
    <row r="421" spans="1:20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3"/>
      <c r="T421" s="3"/>
    </row>
    <row r="422" spans="1:20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3"/>
      <c r="T422" s="3"/>
    </row>
    <row r="423" spans="1:20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3"/>
      <c r="T423" s="3"/>
    </row>
    <row r="424" spans="1:20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3"/>
      <c r="T424" s="3"/>
    </row>
    <row r="425" spans="1:20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3"/>
      <c r="T425" s="3"/>
    </row>
    <row r="426" spans="1:20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3"/>
      <c r="T426" s="3"/>
    </row>
    <row r="427" spans="1:20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3"/>
      <c r="T427" s="3"/>
    </row>
    <row r="428" spans="1:20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3"/>
      <c r="T428" s="3"/>
    </row>
    <row r="429" spans="1:20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3"/>
      <c r="T429" s="3"/>
    </row>
    <row r="430" spans="1:20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3"/>
      <c r="T430" s="3"/>
    </row>
    <row r="431" spans="1:20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3"/>
      <c r="T431" s="3"/>
    </row>
    <row r="432" spans="1:20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3"/>
      <c r="T432" s="3"/>
    </row>
    <row r="433" spans="1:20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3"/>
      <c r="T433" s="3"/>
    </row>
    <row r="434" spans="1:20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3"/>
      <c r="T434" s="3"/>
    </row>
    <row r="435" spans="1:20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3"/>
      <c r="T435" s="3"/>
    </row>
    <row r="436" spans="1:20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3"/>
      <c r="T436" s="3"/>
    </row>
    <row r="437" spans="1:20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3"/>
      <c r="T437" s="3"/>
    </row>
    <row r="438" spans="1:20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3"/>
      <c r="T438" s="3"/>
    </row>
    <row r="439" spans="1:20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3"/>
      <c r="T439" s="3"/>
    </row>
    <row r="440" spans="1:20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3"/>
      <c r="T440" s="3"/>
    </row>
    <row r="441" spans="1:20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3"/>
      <c r="T441" s="3"/>
    </row>
    <row r="442" spans="1:20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3"/>
      <c r="T442" s="3"/>
    </row>
    <row r="443" spans="1:20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3"/>
      <c r="T443" s="3"/>
    </row>
    <row r="444" spans="1:20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3"/>
      <c r="T444" s="3"/>
    </row>
    <row r="445" spans="1:20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3"/>
      <c r="T445" s="3"/>
    </row>
    <row r="446" spans="1:20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3"/>
      <c r="T446" s="3"/>
    </row>
    <row r="447" spans="1:20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3"/>
      <c r="T447" s="3"/>
    </row>
    <row r="448" spans="1:20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3"/>
      <c r="T448" s="3"/>
    </row>
    <row r="449" spans="1:20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3"/>
      <c r="T449" s="3"/>
    </row>
    <row r="450" spans="1:20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3"/>
      <c r="T450" s="3"/>
    </row>
    <row r="451" spans="1:20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3"/>
      <c r="T451" s="3"/>
    </row>
    <row r="452" spans="1:20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3"/>
      <c r="T452" s="3"/>
    </row>
    <row r="453" spans="1:20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3"/>
      <c r="T453" s="3"/>
    </row>
    <row r="454" spans="1:20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3"/>
      <c r="T454" s="3"/>
    </row>
    <row r="455" spans="1:20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3"/>
      <c r="T455" s="3"/>
    </row>
    <row r="456" spans="1:20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3"/>
      <c r="T456" s="3"/>
    </row>
    <row r="457" spans="1:20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3"/>
      <c r="T457" s="3"/>
    </row>
    <row r="458" spans="1:20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3"/>
      <c r="T458" s="3"/>
    </row>
    <row r="459" spans="1:20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3"/>
      <c r="T459" s="3"/>
    </row>
    <row r="460" spans="1:20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3"/>
      <c r="T460" s="3"/>
    </row>
    <row r="461" spans="1:20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3"/>
      <c r="T461" s="3"/>
    </row>
    <row r="462" spans="1:20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3"/>
      <c r="T462" s="3"/>
    </row>
    <row r="463" spans="1:20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3"/>
      <c r="T463" s="3"/>
    </row>
    <row r="464" spans="1:20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3"/>
      <c r="T464" s="3"/>
    </row>
    <row r="465" spans="1:20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3"/>
      <c r="T465" s="3"/>
    </row>
    <row r="466" spans="1:20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3"/>
      <c r="T466" s="3"/>
    </row>
    <row r="467" spans="1:20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3"/>
      <c r="T467" s="3"/>
    </row>
    <row r="468" spans="1:20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3"/>
      <c r="T468" s="3"/>
    </row>
    <row r="469" spans="1:20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3"/>
      <c r="T469" s="3"/>
    </row>
    <row r="470" spans="1:20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3"/>
      <c r="T470" s="3"/>
    </row>
    <row r="471" spans="1:20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3"/>
      <c r="T471" s="3"/>
    </row>
    <row r="472" spans="1:20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3"/>
      <c r="T472" s="3"/>
    </row>
    <row r="473" spans="1:20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3"/>
      <c r="T473" s="3"/>
    </row>
    <row r="474" spans="1:20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3"/>
      <c r="T474" s="3"/>
    </row>
    <row r="475" spans="1:20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3"/>
      <c r="T475" s="3"/>
    </row>
    <row r="476" spans="1:20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3"/>
      <c r="T476" s="3"/>
    </row>
    <row r="477" spans="1:20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3"/>
      <c r="T477" s="3"/>
    </row>
    <row r="478" spans="1:20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3"/>
      <c r="T478" s="3"/>
    </row>
    <row r="479" spans="1:20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3"/>
      <c r="T479" s="3"/>
    </row>
    <row r="480" spans="1:20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3"/>
      <c r="T480" s="3"/>
    </row>
    <row r="481" spans="1:20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3"/>
      <c r="T481" s="3"/>
    </row>
    <row r="482" spans="1:20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3"/>
      <c r="T482" s="3"/>
    </row>
    <row r="483" spans="1:20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3"/>
      <c r="T483" s="3"/>
    </row>
    <row r="484" spans="1:20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3"/>
      <c r="T484" s="3"/>
    </row>
    <row r="485" spans="1:20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3"/>
      <c r="T485" s="3"/>
    </row>
    <row r="486" spans="1:20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3"/>
      <c r="T486" s="3"/>
    </row>
    <row r="487" spans="1:20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3"/>
      <c r="T487" s="3"/>
    </row>
    <row r="488" spans="1:20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3"/>
      <c r="T488" s="3"/>
    </row>
    <row r="489" spans="1:20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3"/>
      <c r="T489" s="3"/>
    </row>
    <row r="490" spans="1:20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3"/>
      <c r="T490" s="3"/>
    </row>
    <row r="491" spans="1:20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3"/>
      <c r="T491" s="3"/>
    </row>
    <row r="492" spans="1:20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3"/>
      <c r="T492" s="3"/>
    </row>
    <row r="493" spans="1:20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3"/>
      <c r="T493" s="3"/>
    </row>
    <row r="494" spans="1:20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3"/>
      <c r="T494" s="3"/>
    </row>
    <row r="495" spans="1:20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3"/>
      <c r="T495" s="3"/>
    </row>
    <row r="496" spans="1:20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3"/>
      <c r="T496" s="3"/>
    </row>
    <row r="497" spans="1:20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3"/>
      <c r="T497" s="3"/>
    </row>
    <row r="498" spans="1:20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3"/>
      <c r="T498" s="3"/>
    </row>
    <row r="499" spans="1:20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3"/>
      <c r="T499" s="3"/>
    </row>
    <row r="500" spans="1:20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3"/>
      <c r="T500" s="3"/>
    </row>
    <row r="501" spans="1:20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3"/>
      <c r="T501" s="3"/>
    </row>
    <row r="502" spans="1:20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3"/>
      <c r="T502" s="3"/>
    </row>
    <row r="503" spans="1:20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3"/>
      <c r="T503" s="3"/>
    </row>
    <row r="504" spans="1:20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3"/>
      <c r="T504" s="3"/>
    </row>
    <row r="505" spans="1:20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3"/>
      <c r="T505" s="3"/>
    </row>
    <row r="506" spans="1:20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3"/>
      <c r="T506" s="3"/>
    </row>
    <row r="507" spans="1:20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3"/>
      <c r="T507" s="3"/>
    </row>
    <row r="508" spans="1:20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3"/>
      <c r="T508" s="3"/>
    </row>
    <row r="509" spans="1:20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3"/>
      <c r="T509" s="3"/>
    </row>
    <row r="510" spans="1:20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3"/>
      <c r="T510" s="3"/>
    </row>
    <row r="511" spans="1:20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3"/>
      <c r="T511" s="3"/>
    </row>
    <row r="512" spans="1:20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3"/>
      <c r="T512" s="3"/>
    </row>
    <row r="513" spans="1:20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3"/>
      <c r="T513" s="3"/>
    </row>
    <row r="514" spans="1:20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3"/>
      <c r="T514" s="3"/>
    </row>
    <row r="515" spans="1:20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3"/>
      <c r="T515" s="3"/>
    </row>
    <row r="516" spans="1:20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3"/>
      <c r="T516" s="3"/>
    </row>
    <row r="517" spans="1:20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3"/>
      <c r="T517" s="3"/>
    </row>
    <row r="518" spans="1:20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3"/>
      <c r="T518" s="3"/>
    </row>
    <row r="519" spans="1:20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3"/>
      <c r="T519" s="3"/>
    </row>
    <row r="520" spans="1:20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3"/>
      <c r="T520" s="3"/>
    </row>
    <row r="521" spans="1:20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3"/>
      <c r="T521" s="3"/>
    </row>
    <row r="522" spans="1:20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3"/>
      <c r="T522" s="3"/>
    </row>
    <row r="523" spans="1:20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3"/>
      <c r="T523" s="3"/>
    </row>
    <row r="524" spans="1:20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3"/>
      <c r="T524" s="3"/>
    </row>
    <row r="525" spans="1:20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3"/>
      <c r="T525" s="3"/>
    </row>
    <row r="526" spans="1:20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3"/>
      <c r="T526" s="3"/>
    </row>
    <row r="527" spans="1:20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3"/>
      <c r="T527" s="3"/>
    </row>
    <row r="528" spans="1:20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3"/>
      <c r="T528" s="3"/>
    </row>
    <row r="529" spans="1:20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3"/>
      <c r="T529" s="3"/>
    </row>
    <row r="530" spans="1:20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3"/>
      <c r="T530" s="3"/>
    </row>
    <row r="531" spans="1:20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3"/>
      <c r="T531" s="3"/>
    </row>
    <row r="532" spans="1:20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3"/>
      <c r="T532" s="3"/>
    </row>
    <row r="533" spans="1:20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3"/>
      <c r="T533" s="3"/>
    </row>
    <row r="534" spans="1:20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3"/>
      <c r="T534" s="3"/>
    </row>
    <row r="535" spans="1:20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3"/>
      <c r="T535" s="3"/>
    </row>
    <row r="536" spans="1:20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3"/>
      <c r="T536" s="3"/>
    </row>
    <row r="537" spans="1:20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3"/>
      <c r="T537" s="3"/>
    </row>
    <row r="538" spans="1:20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3"/>
      <c r="T538" s="3"/>
    </row>
    <row r="539" spans="1:20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3"/>
      <c r="T539" s="3"/>
    </row>
    <row r="540" spans="1:20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3"/>
      <c r="T540" s="3"/>
    </row>
    <row r="541" spans="1:20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3"/>
      <c r="T541" s="3"/>
    </row>
    <row r="542" spans="1:20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3"/>
      <c r="T542" s="3"/>
    </row>
    <row r="543" spans="1:20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3"/>
      <c r="T543" s="3"/>
    </row>
    <row r="544" spans="1:20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3"/>
      <c r="T544" s="3"/>
    </row>
    <row r="545" spans="1:20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3"/>
      <c r="T545" s="3"/>
    </row>
    <row r="546" spans="1:20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3"/>
      <c r="T546" s="3"/>
    </row>
    <row r="547" spans="1:20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3"/>
      <c r="T547" s="3"/>
    </row>
    <row r="548" spans="1:20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3"/>
      <c r="T548" s="3"/>
    </row>
    <row r="549" spans="1:20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3"/>
      <c r="T549" s="3"/>
    </row>
    <row r="550" spans="1:20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3"/>
      <c r="T550" s="3"/>
    </row>
    <row r="551" spans="1:20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3"/>
      <c r="T551" s="3"/>
    </row>
    <row r="552" spans="1:20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3"/>
      <c r="T552" s="3"/>
    </row>
    <row r="553" spans="1:20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3"/>
      <c r="T553" s="3"/>
    </row>
    <row r="554" spans="1:20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3"/>
      <c r="T554" s="3"/>
    </row>
    <row r="555" spans="1:20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3"/>
      <c r="T555" s="3"/>
    </row>
    <row r="556" spans="1:20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3"/>
      <c r="T556" s="3"/>
    </row>
    <row r="557" spans="1:20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3"/>
      <c r="T557" s="3"/>
    </row>
    <row r="558" spans="1:20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3"/>
      <c r="T558" s="3"/>
    </row>
    <row r="559" spans="1:20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3"/>
      <c r="T559" s="3"/>
    </row>
    <row r="560" spans="1:20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3"/>
      <c r="T560" s="3"/>
    </row>
    <row r="561" spans="1:20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3"/>
      <c r="T561" s="3"/>
    </row>
    <row r="562" spans="1:20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3"/>
      <c r="T562" s="3"/>
    </row>
    <row r="563" spans="1:20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3"/>
      <c r="T563" s="3"/>
    </row>
    <row r="564" spans="1:20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3"/>
      <c r="T564" s="3"/>
    </row>
    <row r="565" spans="1:20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3"/>
      <c r="T565" s="3"/>
    </row>
    <row r="566" spans="1:20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3"/>
      <c r="T566" s="3"/>
    </row>
    <row r="567" spans="1:20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3"/>
      <c r="T567" s="3"/>
    </row>
    <row r="568" spans="1:20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3"/>
      <c r="T568" s="3"/>
    </row>
    <row r="569" spans="1:20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3"/>
      <c r="T569" s="3"/>
    </row>
    <row r="570" spans="1:20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3"/>
      <c r="T570" s="3"/>
    </row>
    <row r="571" spans="1:20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3"/>
      <c r="T571" s="3"/>
    </row>
    <row r="572" spans="1:20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3"/>
      <c r="T572" s="3"/>
    </row>
    <row r="573" spans="1:20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3"/>
      <c r="T573" s="3"/>
    </row>
    <row r="574" spans="1:20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3"/>
      <c r="T574" s="3"/>
    </row>
    <row r="575" spans="1:20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3"/>
      <c r="T575" s="3"/>
    </row>
    <row r="576" spans="1:20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3"/>
      <c r="T576" s="3"/>
    </row>
    <row r="577" spans="1:20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3"/>
      <c r="T577" s="3"/>
    </row>
    <row r="578" spans="1:20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3"/>
      <c r="T578" s="3"/>
    </row>
    <row r="579" spans="1:20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3"/>
      <c r="T579" s="3"/>
    </row>
    <row r="580" spans="1:20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3"/>
      <c r="T580" s="3"/>
    </row>
    <row r="581" spans="1:20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3"/>
      <c r="T581" s="3"/>
    </row>
    <row r="582" spans="1:20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3"/>
      <c r="T582" s="3"/>
    </row>
    <row r="583" spans="1:20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3"/>
      <c r="T583" s="3"/>
    </row>
    <row r="584" spans="1:20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3"/>
      <c r="T584" s="3"/>
    </row>
    <row r="585" spans="1:20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3"/>
      <c r="T585" s="3"/>
    </row>
    <row r="586" spans="1:20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3"/>
      <c r="T586" s="3"/>
    </row>
    <row r="587" spans="1:20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3"/>
      <c r="T587" s="3"/>
    </row>
    <row r="588" spans="1:20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3"/>
      <c r="T588" s="3"/>
    </row>
    <row r="589" spans="1:20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3"/>
      <c r="T589" s="3"/>
    </row>
    <row r="590" spans="1:20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3"/>
      <c r="T590" s="3"/>
    </row>
    <row r="591" spans="1:20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3"/>
      <c r="T591" s="3"/>
    </row>
    <row r="592" spans="1:20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3"/>
      <c r="T592" s="3"/>
    </row>
    <row r="593" spans="1:20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3"/>
      <c r="T593" s="3"/>
    </row>
    <row r="594" spans="1:20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3"/>
      <c r="T594" s="3"/>
    </row>
    <row r="595" spans="1:20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3"/>
      <c r="T595" s="3"/>
    </row>
    <row r="596" spans="1:20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3"/>
      <c r="T596" s="3"/>
    </row>
    <row r="597" spans="1:20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3"/>
      <c r="T597" s="3"/>
    </row>
    <row r="598" spans="1:20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3"/>
      <c r="T598" s="3"/>
    </row>
    <row r="599" spans="1:20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3"/>
      <c r="T599" s="3"/>
    </row>
    <row r="600" spans="1:20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3"/>
      <c r="T600" s="3"/>
    </row>
    <row r="601" spans="1:20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3"/>
      <c r="T601" s="3"/>
    </row>
    <row r="602" spans="1:20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3"/>
      <c r="T602" s="3"/>
    </row>
    <row r="603" spans="1:20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3"/>
      <c r="T603" s="3"/>
    </row>
    <row r="604" spans="1:20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3"/>
      <c r="T604" s="3"/>
    </row>
    <row r="605" spans="1:20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3"/>
      <c r="T605" s="3"/>
    </row>
    <row r="606" spans="1:20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3"/>
      <c r="T606" s="3"/>
    </row>
    <row r="607" spans="1:20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3"/>
      <c r="T607" s="3"/>
    </row>
    <row r="608" spans="1:20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3"/>
      <c r="T608" s="3"/>
    </row>
    <row r="609" spans="1:20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3"/>
      <c r="T609" s="3"/>
    </row>
    <row r="610" spans="1:20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3"/>
      <c r="T610" s="3"/>
    </row>
    <row r="611" spans="1:20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3"/>
      <c r="T611" s="3"/>
    </row>
    <row r="612" spans="1:20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3"/>
      <c r="T612" s="3"/>
    </row>
    <row r="613" spans="1:20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3"/>
      <c r="T613" s="3"/>
    </row>
    <row r="614" spans="1:20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3"/>
      <c r="T614" s="3"/>
    </row>
    <row r="615" spans="1:20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3"/>
      <c r="T615" s="3"/>
    </row>
    <row r="616" spans="1:20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3"/>
      <c r="T616" s="3"/>
    </row>
    <row r="617" spans="1:20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3"/>
      <c r="T617" s="3"/>
    </row>
    <row r="618" spans="1:20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3"/>
      <c r="T618" s="3"/>
    </row>
    <row r="619" spans="1:20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3"/>
      <c r="T619" s="3"/>
    </row>
    <row r="620" spans="1:20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3"/>
      <c r="T620" s="3"/>
    </row>
    <row r="621" spans="1:20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3"/>
      <c r="T621" s="3"/>
    </row>
    <row r="622" spans="1:20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3"/>
      <c r="T622" s="3"/>
    </row>
    <row r="623" spans="1:20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3"/>
      <c r="T623" s="3"/>
    </row>
    <row r="624" spans="1:20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3"/>
      <c r="T624" s="3"/>
    </row>
    <row r="625" spans="1:20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3"/>
      <c r="T625" s="3"/>
    </row>
    <row r="626" spans="1:20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3"/>
      <c r="T626" s="3"/>
    </row>
    <row r="627" spans="1:20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3"/>
      <c r="T627" s="3"/>
    </row>
    <row r="628" spans="1:20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3"/>
      <c r="T628" s="3"/>
    </row>
    <row r="629" spans="1:20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3"/>
      <c r="T629" s="3"/>
    </row>
    <row r="630" spans="1:20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3"/>
      <c r="T630" s="3"/>
    </row>
    <row r="631" spans="1:20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3"/>
      <c r="T631" s="3"/>
    </row>
    <row r="632" spans="1:20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3"/>
      <c r="T632" s="3"/>
    </row>
    <row r="633" spans="1:20" ht="1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20" ht="1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20" ht="1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20" ht="1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20" ht="1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20" ht="1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20" ht="1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20" ht="1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</sheetData>
  <mergeCells count="16">
    <mergeCell ref="C42:F42"/>
    <mergeCell ref="A25:K25"/>
    <mergeCell ref="A1:K1"/>
    <mergeCell ref="A2:K2"/>
    <mergeCell ref="C5:F5"/>
    <mergeCell ref="C13:F13"/>
    <mergeCell ref="C15:F15"/>
    <mergeCell ref="C17:F17"/>
    <mergeCell ref="C19:F19"/>
    <mergeCell ref="D8:F8"/>
    <mergeCell ref="D10:F10"/>
    <mergeCell ref="C22:F22"/>
    <mergeCell ref="C28:F28"/>
    <mergeCell ref="D32:F32"/>
    <mergeCell ref="D35:F35"/>
    <mergeCell ref="C39:F39"/>
  </mergeCells>
  <pageMargins left="0.2" right="0.2" top="0.75" bottom="0.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2"/>
  <sheetViews>
    <sheetView showGridLines="0" topLeftCell="A28" workbookViewId="0">
      <selection activeCell="D21" sqref="D21"/>
    </sheetView>
  </sheetViews>
  <sheetFormatPr defaultRowHeight="15"/>
  <cols>
    <col min="12" max="12" width="33.85546875" customWidth="1"/>
  </cols>
  <sheetData>
    <row r="1" spans="1:20" ht="43.5" customHeight="1">
      <c r="A1" s="49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4"/>
      <c r="M1" s="4"/>
      <c r="N1" s="2"/>
      <c r="O1" s="2"/>
      <c r="P1" s="2"/>
      <c r="Q1" s="2"/>
      <c r="R1" s="2"/>
      <c r="S1" s="3"/>
      <c r="T1" s="3"/>
    </row>
    <row r="2" spans="1:20" ht="30.75" customHeight="1">
      <c r="A2" s="52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4"/>
      <c r="M2" s="4"/>
      <c r="N2" s="2"/>
      <c r="O2" s="2"/>
      <c r="P2" s="2"/>
      <c r="Q2" s="2"/>
      <c r="R2" s="2"/>
      <c r="S2" s="3"/>
      <c r="T2" s="3"/>
    </row>
    <row r="3" spans="1:20" ht="15.75">
      <c r="A3" s="9" t="s">
        <v>0</v>
      </c>
      <c r="B3" s="6"/>
      <c r="C3" s="7"/>
      <c r="D3" s="7"/>
      <c r="E3" s="7"/>
      <c r="F3" s="7"/>
      <c r="G3" s="7"/>
      <c r="H3" s="7"/>
      <c r="I3" s="7"/>
      <c r="J3" s="7"/>
      <c r="K3" s="10"/>
      <c r="L3" s="4"/>
      <c r="M3" s="4"/>
      <c r="N3" s="2"/>
      <c r="O3" s="2"/>
      <c r="P3" s="2"/>
      <c r="Q3" s="2"/>
      <c r="R3" s="2"/>
      <c r="S3" s="3"/>
      <c r="T3" s="3"/>
    </row>
    <row r="4" spans="1:20" ht="15.75">
      <c r="A4" s="11"/>
      <c r="B4" s="8" t="s">
        <v>1</v>
      </c>
      <c r="C4" s="8"/>
      <c r="D4" s="8"/>
      <c r="E4" s="8"/>
      <c r="F4" s="8"/>
      <c r="G4" s="8"/>
      <c r="H4" s="8"/>
      <c r="I4" s="8"/>
      <c r="J4" s="8"/>
      <c r="K4" s="12"/>
      <c r="L4" s="4"/>
      <c r="M4" s="4"/>
      <c r="N4" s="2"/>
      <c r="O4" s="2"/>
      <c r="P4" s="2"/>
      <c r="Q4" s="2"/>
      <c r="R4" s="2"/>
      <c r="S4" s="3"/>
      <c r="T4" s="3"/>
    </row>
    <row r="5" spans="1:20" ht="15.75">
      <c r="A5" s="11"/>
      <c r="B5" s="8"/>
      <c r="C5" s="56">
        <f>+D8+D10</f>
        <v>26069913</v>
      </c>
      <c r="D5" s="56"/>
      <c r="E5" s="56"/>
      <c r="F5" s="56"/>
      <c r="G5" s="8"/>
      <c r="H5" s="8"/>
      <c r="I5" s="8"/>
      <c r="J5" s="8"/>
      <c r="K5" s="12"/>
      <c r="L5" s="4"/>
      <c r="M5" s="4"/>
      <c r="N5" s="2"/>
      <c r="O5" s="2"/>
      <c r="P5" s="2"/>
      <c r="Q5" s="2"/>
      <c r="R5" s="2"/>
      <c r="S5" s="3"/>
      <c r="T5" s="3"/>
    </row>
    <row r="6" spans="1:20" ht="15.75">
      <c r="A6" s="11"/>
      <c r="B6" s="8"/>
      <c r="C6" s="8"/>
      <c r="D6" s="8"/>
      <c r="E6" s="8"/>
      <c r="F6" s="8"/>
      <c r="G6" s="8"/>
      <c r="H6" s="8"/>
      <c r="I6" s="8"/>
      <c r="J6" s="8"/>
      <c r="K6" s="12"/>
      <c r="L6" s="4"/>
      <c r="M6" s="4"/>
      <c r="N6" s="2"/>
      <c r="O6" s="2"/>
      <c r="P6" s="2"/>
      <c r="Q6" s="2"/>
      <c r="R6" s="2"/>
      <c r="S6" s="3"/>
      <c r="T6" s="3"/>
    </row>
    <row r="7" spans="1:20" ht="15.75">
      <c r="A7" s="11"/>
      <c r="B7" s="8"/>
      <c r="C7" s="8"/>
      <c r="D7" s="8" t="s">
        <v>2</v>
      </c>
      <c r="E7" s="8"/>
      <c r="F7" s="8"/>
      <c r="G7" s="8"/>
      <c r="H7" s="8"/>
      <c r="I7" s="8"/>
      <c r="J7" s="8"/>
      <c r="K7" s="12"/>
      <c r="L7" s="4"/>
      <c r="M7" s="4"/>
      <c r="N7" s="2"/>
      <c r="O7" s="2"/>
      <c r="P7" s="2"/>
      <c r="Q7" s="2"/>
      <c r="R7" s="2"/>
      <c r="S7" s="3"/>
      <c r="T7" s="3"/>
    </row>
    <row r="8" spans="1:20" ht="15.75">
      <c r="A8" s="11"/>
      <c r="B8" s="8"/>
      <c r="C8" s="8"/>
      <c r="D8" s="56">
        <v>7820974</v>
      </c>
      <c r="E8" s="56"/>
      <c r="F8" s="56"/>
      <c r="G8" s="18"/>
      <c r="H8" s="8"/>
      <c r="I8" s="8"/>
      <c r="J8" s="8"/>
      <c r="K8" s="12"/>
      <c r="L8" s="4"/>
      <c r="M8" s="4"/>
      <c r="N8" s="2"/>
      <c r="O8" s="2"/>
      <c r="P8" s="2"/>
      <c r="Q8" s="2"/>
      <c r="R8" s="2"/>
      <c r="S8" s="3"/>
      <c r="T8" s="3"/>
    </row>
    <row r="9" spans="1:20" ht="15.75">
      <c r="A9" s="11"/>
      <c r="B9" s="8"/>
      <c r="C9" s="8"/>
      <c r="D9" s="8" t="s">
        <v>3</v>
      </c>
      <c r="E9" s="8"/>
      <c r="F9" s="8"/>
      <c r="G9" s="8"/>
      <c r="H9" s="8"/>
      <c r="I9" s="8"/>
      <c r="J9" s="8"/>
      <c r="K9" s="12"/>
      <c r="L9" s="4"/>
      <c r="M9" s="4"/>
      <c r="N9" s="2"/>
      <c r="O9" s="2"/>
      <c r="P9" s="2"/>
      <c r="Q9" s="2"/>
      <c r="R9" s="2"/>
      <c r="S9" s="3"/>
      <c r="T9" s="3"/>
    </row>
    <row r="10" spans="1:20" ht="15.75">
      <c r="A10" s="11"/>
      <c r="B10" s="8"/>
      <c r="C10" s="8"/>
      <c r="D10" s="56">
        <v>18248939</v>
      </c>
      <c r="E10" s="56"/>
      <c r="F10" s="56"/>
      <c r="G10" s="18"/>
      <c r="H10" s="8"/>
      <c r="I10" s="8"/>
      <c r="J10" s="8"/>
      <c r="K10" s="12"/>
      <c r="L10" s="4"/>
      <c r="M10" s="4"/>
      <c r="N10" s="2"/>
      <c r="O10" s="2"/>
      <c r="P10" s="2"/>
      <c r="Q10" s="2"/>
      <c r="R10" s="2"/>
      <c r="S10" s="3"/>
      <c r="T10" s="3"/>
    </row>
    <row r="11" spans="1:20" ht="15.75">
      <c r="A11" s="11"/>
      <c r="B11" s="8"/>
      <c r="C11" s="8"/>
      <c r="D11" s="8"/>
      <c r="E11" s="8"/>
      <c r="F11" s="8"/>
      <c r="G11" s="8"/>
      <c r="H11" s="8"/>
      <c r="I11" s="8"/>
      <c r="J11" s="8"/>
      <c r="K11" s="12"/>
      <c r="L11" s="4"/>
      <c r="M11" s="4"/>
      <c r="N11" s="2"/>
      <c r="O11" s="2"/>
      <c r="P11" s="2"/>
      <c r="Q11" s="2"/>
      <c r="R11" s="2"/>
      <c r="S11" s="3"/>
      <c r="T11" s="3"/>
    </row>
    <row r="12" spans="1:20" ht="15.75">
      <c r="A12" s="11"/>
      <c r="B12" s="8" t="s">
        <v>4</v>
      </c>
      <c r="C12" s="8"/>
      <c r="D12" s="8"/>
      <c r="E12" s="8"/>
      <c r="F12" s="8"/>
      <c r="G12" s="8"/>
      <c r="H12" s="8"/>
      <c r="I12" s="8"/>
      <c r="J12" s="8"/>
      <c r="K12" s="12"/>
      <c r="L12" s="4"/>
      <c r="M12" s="4"/>
      <c r="N12" s="2"/>
      <c r="O12" s="2"/>
      <c r="P12" s="2"/>
      <c r="Q12" s="2"/>
      <c r="R12" s="2"/>
      <c r="S12" s="3"/>
      <c r="T12" s="3"/>
    </row>
    <row r="13" spans="1:20" ht="15.75">
      <c r="A13" s="11"/>
      <c r="B13" s="8"/>
      <c r="C13" s="55">
        <v>0</v>
      </c>
      <c r="D13" s="55"/>
      <c r="E13" s="55"/>
      <c r="F13" s="55"/>
      <c r="G13" s="8"/>
      <c r="H13" s="8"/>
      <c r="I13" s="8"/>
      <c r="J13" s="8"/>
      <c r="K13" s="12"/>
      <c r="L13" s="4"/>
      <c r="M13" s="4"/>
      <c r="N13" s="2"/>
      <c r="O13" s="2"/>
      <c r="P13" s="2"/>
      <c r="Q13" s="2"/>
      <c r="R13" s="2"/>
      <c r="S13" s="3"/>
      <c r="T13" s="3"/>
    </row>
    <row r="14" spans="1:20" ht="15.75">
      <c r="A14" s="11"/>
      <c r="B14" s="8" t="s">
        <v>5</v>
      </c>
      <c r="C14" s="8"/>
      <c r="D14" s="8"/>
      <c r="E14" s="8"/>
      <c r="F14" s="8"/>
      <c r="G14" s="8"/>
      <c r="H14" s="8"/>
      <c r="I14" s="8"/>
      <c r="J14" s="8"/>
      <c r="K14" s="12"/>
      <c r="L14" s="4"/>
      <c r="M14" s="4"/>
      <c r="N14" s="2"/>
      <c r="O14" s="2"/>
      <c r="P14" s="2"/>
      <c r="Q14" s="2"/>
      <c r="R14" s="2"/>
      <c r="S14" s="3"/>
      <c r="T14" s="3"/>
    </row>
    <row r="15" spans="1:20" ht="15.75">
      <c r="A15" s="11"/>
      <c r="B15" s="8"/>
      <c r="C15" s="55">
        <v>1925382.2</v>
      </c>
      <c r="D15" s="55"/>
      <c r="E15" s="55"/>
      <c r="F15" s="55"/>
      <c r="G15" s="8"/>
      <c r="H15" s="8"/>
      <c r="I15" s="8"/>
      <c r="J15" s="8"/>
      <c r="K15" s="12"/>
      <c r="L15" s="4"/>
      <c r="M15" s="4"/>
      <c r="N15" s="2"/>
      <c r="O15" s="2"/>
      <c r="P15" s="2"/>
      <c r="Q15" s="2"/>
      <c r="R15" s="2"/>
      <c r="S15" s="3"/>
      <c r="T15" s="3"/>
    </row>
    <row r="16" spans="1:20" ht="15.75">
      <c r="A16" s="11"/>
      <c r="B16" s="8" t="s">
        <v>6</v>
      </c>
      <c r="C16" s="8"/>
      <c r="D16" s="8"/>
      <c r="E16" s="8"/>
      <c r="F16" s="8"/>
      <c r="G16" s="8"/>
      <c r="H16" s="8"/>
      <c r="I16" s="8"/>
      <c r="J16" s="8"/>
      <c r="K16" s="12"/>
      <c r="L16" s="4"/>
      <c r="M16" s="4"/>
      <c r="N16" s="2"/>
      <c r="O16" s="2"/>
      <c r="P16" s="2"/>
      <c r="Q16" s="2"/>
      <c r="R16" s="2"/>
      <c r="S16" s="3"/>
      <c r="T16" s="3"/>
    </row>
    <row r="17" spans="1:20" ht="15.75">
      <c r="A17" s="11"/>
      <c r="B17" s="8"/>
      <c r="C17" s="55">
        <v>5885718.2199999997</v>
      </c>
      <c r="D17" s="55"/>
      <c r="E17" s="55"/>
      <c r="F17" s="55"/>
      <c r="G17" s="8"/>
      <c r="H17" s="8"/>
      <c r="I17" s="8"/>
      <c r="J17" s="8"/>
      <c r="K17" s="12"/>
      <c r="L17" s="4"/>
      <c r="M17" s="4"/>
      <c r="N17" s="2"/>
      <c r="O17" s="2"/>
      <c r="P17" s="2"/>
      <c r="Q17" s="2"/>
      <c r="R17" s="2"/>
      <c r="S17" s="3"/>
      <c r="T17" s="3"/>
    </row>
    <row r="18" spans="1:20" ht="15.75">
      <c r="A18" s="11"/>
      <c r="B18" s="8" t="s">
        <v>7</v>
      </c>
      <c r="C18" s="8"/>
      <c r="D18" s="8"/>
      <c r="E18" s="8"/>
      <c r="F18" s="8"/>
      <c r="G18" s="8"/>
      <c r="H18" s="8"/>
      <c r="I18" s="8"/>
      <c r="J18" s="8"/>
      <c r="K18" s="12"/>
      <c r="L18" s="4"/>
      <c r="M18" s="4"/>
      <c r="N18" s="2"/>
      <c r="O18" s="2"/>
      <c r="P18" s="2"/>
      <c r="Q18" s="2"/>
      <c r="R18" s="2"/>
      <c r="S18" s="3"/>
      <c r="T18" s="3"/>
    </row>
    <row r="19" spans="1:20" ht="15.75">
      <c r="A19" s="11"/>
      <c r="B19" s="8"/>
      <c r="C19" s="55">
        <v>3146.8</v>
      </c>
      <c r="D19" s="55"/>
      <c r="E19" s="55"/>
      <c r="F19" s="55"/>
      <c r="G19" s="8"/>
      <c r="H19" s="8"/>
      <c r="I19" s="8"/>
      <c r="J19" s="8"/>
      <c r="K19" s="12"/>
      <c r="L19" s="4"/>
      <c r="M19" s="4"/>
      <c r="N19" s="2"/>
      <c r="O19" s="2"/>
      <c r="P19" s="2"/>
      <c r="Q19" s="2"/>
      <c r="R19" s="2"/>
      <c r="S19" s="3"/>
      <c r="T19" s="3"/>
    </row>
    <row r="20" spans="1:20" ht="15.75">
      <c r="A20" s="11"/>
      <c r="B20" s="8" t="s">
        <v>8</v>
      </c>
      <c r="C20" s="8"/>
      <c r="D20" s="8"/>
      <c r="E20" s="8"/>
      <c r="F20" s="8"/>
      <c r="G20" s="8"/>
      <c r="H20" s="8"/>
      <c r="I20" s="8"/>
      <c r="J20" s="8"/>
      <c r="K20" s="12"/>
      <c r="L20" s="4"/>
      <c r="M20" s="4"/>
      <c r="N20" s="2"/>
      <c r="O20" s="2"/>
      <c r="P20" s="2"/>
      <c r="Q20" s="2"/>
      <c r="R20" s="2"/>
      <c r="S20" s="3"/>
      <c r="T20" s="3"/>
    </row>
    <row r="21" spans="1:20" ht="15.75">
      <c r="A21" s="11"/>
      <c r="B21" s="8"/>
      <c r="C21" s="8"/>
      <c r="D21" s="8"/>
      <c r="E21" s="8"/>
      <c r="F21" s="8"/>
      <c r="G21" s="8"/>
      <c r="H21" s="8"/>
      <c r="I21" s="8"/>
      <c r="J21" s="8"/>
      <c r="K21" s="12"/>
      <c r="L21" s="4"/>
      <c r="M21" s="4"/>
      <c r="N21" s="2"/>
      <c r="O21" s="2"/>
      <c r="P21" s="2"/>
      <c r="Q21" s="2"/>
      <c r="R21" s="2"/>
      <c r="S21" s="3"/>
      <c r="T21" s="3"/>
    </row>
    <row r="22" spans="1:20" ht="15.75">
      <c r="A22" s="11"/>
      <c r="B22" s="8"/>
      <c r="C22" s="44">
        <f>+C19+C17+C15+C5</f>
        <v>33884160.219999999</v>
      </c>
      <c r="D22" s="45"/>
      <c r="E22" s="45"/>
      <c r="F22" s="45"/>
      <c r="G22" s="8"/>
      <c r="H22" s="8"/>
      <c r="I22" s="8"/>
      <c r="J22" s="8"/>
      <c r="K22" s="12"/>
      <c r="L22" s="4"/>
      <c r="M22" s="4"/>
      <c r="N22" s="2"/>
      <c r="O22" s="2"/>
      <c r="P22" s="2"/>
      <c r="Q22" s="2"/>
      <c r="R22" s="2"/>
      <c r="S22" s="3"/>
      <c r="T22" s="3"/>
    </row>
    <row r="23" spans="1:20" ht="15.75">
      <c r="A23" s="11"/>
      <c r="B23" s="8"/>
      <c r="C23" s="8"/>
      <c r="D23" s="8"/>
      <c r="E23" s="8"/>
      <c r="F23" s="8"/>
      <c r="G23" s="8"/>
      <c r="H23" s="8"/>
      <c r="I23" s="8"/>
      <c r="J23" s="8"/>
      <c r="K23" s="12"/>
      <c r="L23" s="4"/>
      <c r="M23" s="4"/>
      <c r="N23" s="2"/>
      <c r="O23" s="2"/>
      <c r="P23" s="2"/>
      <c r="Q23" s="2"/>
      <c r="R23" s="2"/>
      <c r="S23" s="3"/>
      <c r="T23" s="3"/>
    </row>
    <row r="24" spans="1:20" ht="15.75">
      <c r="A24" s="11"/>
      <c r="B24" s="8"/>
      <c r="C24" s="8"/>
      <c r="D24" s="8"/>
      <c r="E24" s="8"/>
      <c r="F24" s="8"/>
      <c r="G24" s="8"/>
      <c r="H24" s="8"/>
      <c r="I24" s="8"/>
      <c r="J24" s="8"/>
      <c r="K24" s="12"/>
      <c r="L24" s="4"/>
      <c r="M24" s="4"/>
      <c r="N24" s="2"/>
      <c r="O24" s="2"/>
      <c r="P24" s="2"/>
      <c r="Q24" s="2"/>
      <c r="R24" s="2"/>
      <c r="S24" s="3"/>
      <c r="T24" s="3"/>
    </row>
    <row r="25" spans="1:20" ht="15.75">
      <c r="A25" s="46" t="s">
        <v>9</v>
      </c>
      <c r="B25" s="47"/>
      <c r="C25" s="47"/>
      <c r="D25" s="47"/>
      <c r="E25" s="47"/>
      <c r="F25" s="47"/>
      <c r="G25" s="47"/>
      <c r="H25" s="47"/>
      <c r="I25" s="47"/>
      <c r="J25" s="47"/>
      <c r="K25" s="48"/>
      <c r="L25" s="4"/>
      <c r="M25" s="4"/>
      <c r="N25" s="2"/>
      <c r="O25" s="2"/>
      <c r="P25" s="2"/>
      <c r="Q25" s="2"/>
      <c r="R25" s="2"/>
      <c r="S25" s="3"/>
      <c r="T25" s="3"/>
    </row>
    <row r="26" spans="1:20" ht="21.75" customHeight="1">
      <c r="A26" s="13" t="s">
        <v>10</v>
      </c>
      <c r="B26" s="5"/>
      <c r="C26" s="5"/>
      <c r="D26" s="5"/>
      <c r="E26" s="5"/>
      <c r="F26" s="5"/>
      <c r="G26" s="5"/>
      <c r="H26" s="5"/>
      <c r="I26" s="5"/>
      <c r="J26" s="5"/>
      <c r="K26" s="14"/>
      <c r="L26" s="4"/>
      <c r="M26" s="4"/>
      <c r="N26" s="2"/>
      <c r="O26" s="2"/>
      <c r="P26" s="2"/>
      <c r="Q26" s="2"/>
      <c r="R26" s="2"/>
      <c r="S26" s="3"/>
      <c r="T26" s="3"/>
    </row>
    <row r="27" spans="1:20" ht="15.75">
      <c r="A27" s="11"/>
      <c r="B27" s="8" t="s">
        <v>1</v>
      </c>
      <c r="C27" s="8"/>
      <c r="D27" s="8"/>
      <c r="E27" s="8"/>
      <c r="F27" s="8"/>
      <c r="G27" s="8"/>
      <c r="H27" s="8"/>
      <c r="I27" s="8"/>
      <c r="J27" s="8"/>
      <c r="K27" s="12"/>
      <c r="L27" s="4"/>
      <c r="M27" s="4"/>
      <c r="N27" s="2"/>
      <c r="O27" s="2"/>
      <c r="P27" s="2"/>
      <c r="Q27" s="2"/>
      <c r="R27" s="2"/>
      <c r="S27" s="3"/>
      <c r="T27" s="3"/>
    </row>
    <row r="28" spans="1:20" ht="15.75">
      <c r="A28" s="11"/>
      <c r="B28" s="8"/>
      <c r="C28" s="55">
        <f>+D32+D35</f>
        <v>2697723.25</v>
      </c>
      <c r="D28" s="55"/>
      <c r="E28" s="55"/>
      <c r="F28" s="55"/>
      <c r="G28" s="8"/>
      <c r="H28" s="8"/>
      <c r="I28" s="8"/>
      <c r="J28" s="8"/>
      <c r="K28" s="12"/>
      <c r="L28" s="4"/>
      <c r="M28" s="4"/>
      <c r="N28" s="2"/>
      <c r="O28" s="2"/>
      <c r="P28" s="2"/>
      <c r="Q28" s="2"/>
      <c r="R28" s="2"/>
      <c r="S28" s="3"/>
      <c r="T28" s="3"/>
    </row>
    <row r="29" spans="1:20" ht="15.75">
      <c r="A29" s="11"/>
      <c r="B29" s="8"/>
      <c r="C29" s="8"/>
      <c r="D29" s="8"/>
      <c r="E29" s="8"/>
      <c r="F29" s="8"/>
      <c r="G29" s="8"/>
      <c r="H29" s="8"/>
      <c r="I29" s="8"/>
      <c r="J29" s="8"/>
      <c r="K29" s="12"/>
      <c r="L29" s="4"/>
      <c r="M29" s="4"/>
      <c r="N29" s="2"/>
      <c r="O29" s="2"/>
      <c r="P29" s="2"/>
      <c r="Q29" s="2"/>
      <c r="R29" s="2"/>
      <c r="S29" s="3"/>
      <c r="T29" s="3"/>
    </row>
    <row r="30" spans="1:20" ht="15.75">
      <c r="A30" s="11"/>
      <c r="B30" s="8"/>
      <c r="C30" s="8"/>
      <c r="D30" s="8" t="s">
        <v>11</v>
      </c>
      <c r="E30" s="8"/>
      <c r="F30" s="8"/>
      <c r="G30" s="8"/>
      <c r="H30" s="8"/>
      <c r="I30" s="8"/>
      <c r="J30" s="8"/>
      <c r="K30" s="12"/>
      <c r="L30" s="4"/>
      <c r="M30" s="4"/>
      <c r="N30" s="2"/>
      <c r="O30" s="2"/>
      <c r="P30" s="2"/>
      <c r="Q30" s="2"/>
      <c r="R30" s="2"/>
      <c r="S30" s="3"/>
      <c r="T30" s="3"/>
    </row>
    <row r="31" spans="1:20" ht="15.75">
      <c r="A31" s="11"/>
      <c r="B31" s="8"/>
      <c r="C31" s="8"/>
      <c r="D31" s="8"/>
      <c r="E31" s="8"/>
      <c r="F31" s="8"/>
      <c r="G31" s="8"/>
      <c r="H31" s="8"/>
      <c r="I31" s="8"/>
      <c r="J31" s="8"/>
      <c r="K31" s="12"/>
      <c r="L31" s="4"/>
      <c r="M31" s="4"/>
      <c r="N31" s="2"/>
      <c r="O31" s="2"/>
      <c r="P31" s="2"/>
      <c r="Q31" s="2"/>
      <c r="R31" s="2"/>
      <c r="S31" s="3"/>
      <c r="T31" s="3"/>
    </row>
    <row r="32" spans="1:20" ht="15.75">
      <c r="A32" s="11"/>
      <c r="B32" s="8"/>
      <c r="C32" s="8"/>
      <c r="D32" s="55">
        <v>0</v>
      </c>
      <c r="E32" s="55"/>
      <c r="F32" s="55"/>
      <c r="G32" s="8"/>
      <c r="H32" s="8"/>
      <c r="I32" s="8"/>
      <c r="J32" s="8"/>
      <c r="K32" s="12"/>
      <c r="L32" s="4"/>
      <c r="M32" s="4"/>
      <c r="N32" s="2"/>
      <c r="O32" s="2"/>
      <c r="P32" s="2"/>
      <c r="Q32" s="2"/>
      <c r="R32" s="2"/>
      <c r="S32" s="3"/>
      <c r="T32" s="3"/>
    </row>
    <row r="33" spans="1:20" ht="15.75">
      <c r="A33" s="11"/>
      <c r="B33" s="8"/>
      <c r="C33" s="8"/>
      <c r="D33" s="8" t="s">
        <v>3</v>
      </c>
      <c r="E33" s="8"/>
      <c r="F33" s="8"/>
      <c r="G33" s="8"/>
      <c r="H33" s="8"/>
      <c r="I33" s="8"/>
      <c r="J33" s="8"/>
      <c r="K33" s="12"/>
      <c r="L33" s="4"/>
      <c r="M33" s="4"/>
      <c r="N33" s="2"/>
      <c r="O33" s="2"/>
      <c r="P33" s="2"/>
      <c r="Q33" s="2"/>
      <c r="R33" s="2"/>
      <c r="S33" s="3"/>
      <c r="T33" s="3"/>
    </row>
    <row r="34" spans="1:20" ht="15.75">
      <c r="A34" s="11"/>
      <c r="B34" s="8"/>
      <c r="C34" s="8"/>
      <c r="D34" s="8"/>
      <c r="E34" s="8"/>
      <c r="F34" s="8"/>
      <c r="G34" s="8"/>
      <c r="H34" s="8"/>
      <c r="I34" s="8"/>
      <c r="J34" s="8"/>
      <c r="K34" s="12"/>
      <c r="L34" s="4"/>
      <c r="M34" s="4"/>
      <c r="N34" s="2"/>
      <c r="O34" s="2"/>
      <c r="P34" s="2"/>
      <c r="Q34" s="2"/>
      <c r="R34" s="2"/>
      <c r="S34" s="3"/>
      <c r="T34" s="3"/>
    </row>
    <row r="35" spans="1:20" ht="15.75">
      <c r="A35" s="11"/>
      <c r="B35" s="8"/>
      <c r="C35" s="8"/>
      <c r="D35" s="55">
        <v>2697723.25</v>
      </c>
      <c r="E35" s="55"/>
      <c r="F35" s="55"/>
      <c r="G35" s="8"/>
      <c r="H35" s="8"/>
      <c r="I35" s="8"/>
      <c r="J35" s="8"/>
      <c r="K35" s="12"/>
      <c r="L35" s="4"/>
      <c r="M35" s="4"/>
      <c r="N35" s="2"/>
      <c r="O35" s="2"/>
      <c r="P35" s="2"/>
      <c r="Q35" s="2"/>
      <c r="R35" s="2"/>
      <c r="S35" s="3"/>
      <c r="T35" s="3"/>
    </row>
    <row r="36" spans="1:20" ht="15.75">
      <c r="A36" s="11"/>
      <c r="B36" s="8"/>
      <c r="C36" s="8"/>
      <c r="D36" s="8"/>
      <c r="E36" s="8"/>
      <c r="F36" s="8"/>
      <c r="G36" s="8"/>
      <c r="H36" s="8"/>
      <c r="I36" s="8"/>
      <c r="J36" s="8"/>
      <c r="K36" s="12"/>
      <c r="L36" s="4"/>
      <c r="M36" s="4"/>
      <c r="N36" s="2"/>
      <c r="O36" s="2"/>
      <c r="P36" s="2"/>
      <c r="Q36" s="2"/>
      <c r="R36" s="2"/>
      <c r="S36" s="3"/>
      <c r="T36" s="3"/>
    </row>
    <row r="37" spans="1:20" ht="15.75">
      <c r="A37" s="11"/>
      <c r="B37" s="8" t="s">
        <v>12</v>
      </c>
      <c r="C37" s="8"/>
      <c r="D37" s="8"/>
      <c r="E37" s="8"/>
      <c r="F37" s="8"/>
      <c r="G37" s="8"/>
      <c r="H37" s="8"/>
      <c r="I37" s="8"/>
      <c r="J37" s="8"/>
      <c r="K37" s="12"/>
      <c r="L37" s="4"/>
      <c r="M37" s="4"/>
      <c r="N37" s="2"/>
      <c r="O37" s="2"/>
      <c r="P37" s="2"/>
      <c r="Q37" s="2"/>
      <c r="R37" s="2"/>
      <c r="S37" s="3"/>
      <c r="T37" s="3"/>
    </row>
    <row r="38" spans="1:20" ht="15.75">
      <c r="A38" s="11"/>
      <c r="B38" s="8"/>
      <c r="C38" s="8"/>
      <c r="D38" s="8"/>
      <c r="E38" s="8"/>
      <c r="F38" s="8"/>
      <c r="G38" s="8"/>
      <c r="H38" s="8"/>
      <c r="I38" s="8"/>
      <c r="J38" s="8"/>
      <c r="K38" s="12"/>
      <c r="L38" s="4"/>
      <c r="M38" s="4"/>
      <c r="N38" s="2"/>
      <c r="O38" s="2"/>
      <c r="P38" s="2"/>
      <c r="Q38" s="2"/>
      <c r="R38" s="2"/>
      <c r="S38" s="3"/>
      <c r="T38" s="3"/>
    </row>
    <row r="39" spans="1:20" ht="15.75">
      <c r="A39" s="11"/>
      <c r="B39" s="8"/>
      <c r="C39" s="55">
        <v>0</v>
      </c>
      <c r="D39" s="55"/>
      <c r="E39" s="55"/>
      <c r="F39" s="55"/>
      <c r="G39" s="8"/>
      <c r="H39" s="8"/>
      <c r="I39" s="8"/>
      <c r="J39" s="8"/>
      <c r="K39" s="12"/>
      <c r="L39" s="4"/>
      <c r="M39" s="4"/>
      <c r="N39" s="2"/>
      <c r="O39" s="2"/>
      <c r="P39" s="2"/>
      <c r="Q39" s="2"/>
      <c r="R39" s="2"/>
      <c r="S39" s="3"/>
      <c r="T39" s="3"/>
    </row>
    <row r="40" spans="1:20" ht="15.75">
      <c r="A40" s="11"/>
      <c r="B40" s="8" t="s">
        <v>13</v>
      </c>
      <c r="C40" s="8"/>
      <c r="D40" s="8"/>
      <c r="E40" s="8"/>
      <c r="F40" s="8"/>
      <c r="G40" s="8"/>
      <c r="H40" s="8"/>
      <c r="I40" s="8"/>
      <c r="J40" s="8"/>
      <c r="K40" s="12"/>
      <c r="L40" s="4"/>
      <c r="M40" s="4"/>
      <c r="N40" s="2"/>
      <c r="O40" s="2"/>
      <c r="P40" s="2"/>
      <c r="Q40" s="2"/>
      <c r="R40" s="2"/>
      <c r="S40" s="3"/>
      <c r="T40" s="3"/>
    </row>
    <row r="41" spans="1:20" ht="15.75">
      <c r="A41" s="11"/>
      <c r="B41" s="8"/>
      <c r="C41" s="8"/>
      <c r="D41" s="8"/>
      <c r="E41" s="8"/>
      <c r="F41" s="8"/>
      <c r="G41" s="8"/>
      <c r="H41" s="8"/>
      <c r="I41" s="8"/>
      <c r="J41" s="8"/>
      <c r="K41" s="12"/>
      <c r="L41" s="4"/>
      <c r="M41" s="4"/>
      <c r="N41" s="2"/>
      <c r="O41" s="2"/>
      <c r="P41" s="2"/>
      <c r="Q41" s="2"/>
      <c r="R41" s="2"/>
      <c r="S41" s="3"/>
      <c r="T41" s="3"/>
    </row>
    <row r="42" spans="1:20" ht="15.75">
      <c r="A42" s="11"/>
      <c r="B42" s="8"/>
      <c r="C42" s="44">
        <f>+C39+C28</f>
        <v>2697723.25</v>
      </c>
      <c r="D42" s="45"/>
      <c r="E42" s="45"/>
      <c r="F42" s="45"/>
      <c r="G42" s="8"/>
      <c r="H42" s="8"/>
      <c r="I42" s="8"/>
      <c r="J42" s="8"/>
      <c r="K42" s="12"/>
      <c r="L42" s="4"/>
      <c r="M42" s="4"/>
      <c r="N42" s="2"/>
      <c r="O42" s="2"/>
      <c r="P42" s="2"/>
      <c r="Q42" s="2"/>
      <c r="R42" s="2"/>
      <c r="S42" s="3"/>
      <c r="T42" s="3"/>
    </row>
    <row r="43" spans="1:20" ht="16.5" thickBo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7"/>
      <c r="L43" s="4"/>
      <c r="M43" s="4"/>
      <c r="N43" s="2"/>
      <c r="O43" s="2"/>
      <c r="P43" s="2"/>
      <c r="Q43" s="2"/>
      <c r="R43" s="2"/>
      <c r="S43" s="3"/>
      <c r="T43" s="3"/>
    </row>
    <row r="44" spans="1:20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2"/>
      <c r="O44" s="2"/>
      <c r="P44" s="2"/>
      <c r="Q44" s="2"/>
      <c r="R44" s="2"/>
      <c r="S44" s="3"/>
      <c r="T44" s="3"/>
    </row>
    <row r="45" spans="1:20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2"/>
      <c r="O45" s="2"/>
      <c r="P45" s="2"/>
      <c r="Q45" s="2"/>
      <c r="R45" s="2"/>
      <c r="S45" s="3"/>
      <c r="T45" s="3"/>
    </row>
    <row r="46" spans="1:20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2"/>
      <c r="O46" s="2"/>
      <c r="P46" s="2"/>
      <c r="Q46" s="2"/>
      <c r="R46" s="2"/>
      <c r="S46" s="3"/>
      <c r="T46" s="3"/>
    </row>
    <row r="47" spans="1:20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2"/>
      <c r="O47" s="2"/>
      <c r="P47" s="2"/>
      <c r="Q47" s="2"/>
      <c r="R47" s="2"/>
      <c r="S47" s="3"/>
      <c r="T47" s="3"/>
    </row>
    <row r="48" spans="1:20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"/>
      <c r="O48" s="2"/>
      <c r="P48" s="2"/>
      <c r="Q48" s="2"/>
      <c r="R48" s="2"/>
      <c r="S48" s="3"/>
      <c r="T48" s="3"/>
    </row>
    <row r="49" spans="1:20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2"/>
      <c r="O49" s="2"/>
      <c r="P49" s="2"/>
      <c r="Q49" s="2"/>
      <c r="R49" s="2"/>
      <c r="S49" s="3"/>
      <c r="T49" s="3"/>
    </row>
    <row r="50" spans="1:20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2"/>
      <c r="O50" s="2"/>
      <c r="P50" s="2"/>
      <c r="Q50" s="2"/>
      <c r="R50" s="2"/>
      <c r="S50" s="3"/>
      <c r="T50" s="3"/>
    </row>
    <row r="51" spans="1:20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2"/>
      <c r="O51" s="2"/>
      <c r="P51" s="2"/>
      <c r="Q51" s="2"/>
      <c r="R51" s="2"/>
      <c r="S51" s="3"/>
      <c r="T51" s="3"/>
    </row>
    <row r="52" spans="1:20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2"/>
      <c r="O52" s="2"/>
      <c r="P52" s="2"/>
      <c r="Q52" s="2"/>
      <c r="R52" s="2"/>
      <c r="S52" s="3"/>
      <c r="T52" s="3"/>
    </row>
    <row r="53" spans="1:20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2"/>
      <c r="O53" s="2"/>
      <c r="P53" s="2"/>
      <c r="Q53" s="2"/>
      <c r="R53" s="2"/>
      <c r="S53" s="3"/>
      <c r="T53" s="3"/>
    </row>
    <row r="54" spans="1:20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2"/>
      <c r="O54" s="2"/>
      <c r="P54" s="2"/>
      <c r="Q54" s="2"/>
      <c r="R54" s="2"/>
      <c r="S54" s="3"/>
      <c r="T54" s="3"/>
    </row>
    <row r="55" spans="1:20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2"/>
      <c r="O55" s="2"/>
      <c r="P55" s="2"/>
      <c r="Q55" s="2"/>
      <c r="R55" s="2"/>
      <c r="S55" s="3"/>
      <c r="T55" s="3"/>
    </row>
    <row r="56" spans="1:20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2"/>
      <c r="O56" s="2"/>
      <c r="P56" s="2"/>
      <c r="Q56" s="2"/>
      <c r="R56" s="2"/>
      <c r="S56" s="3"/>
      <c r="T56" s="3"/>
    </row>
    <row r="57" spans="1:20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2"/>
      <c r="O57" s="2"/>
      <c r="P57" s="2"/>
      <c r="Q57" s="2"/>
      <c r="R57" s="2"/>
      <c r="S57" s="3"/>
      <c r="T57" s="3"/>
    </row>
    <row r="58" spans="1:20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2"/>
      <c r="O58" s="2"/>
      <c r="P58" s="2"/>
      <c r="Q58" s="2"/>
      <c r="R58" s="2"/>
      <c r="S58" s="3"/>
      <c r="T58" s="3"/>
    </row>
    <row r="59" spans="1:20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2"/>
      <c r="O59" s="2"/>
      <c r="P59" s="2"/>
      <c r="Q59" s="2"/>
      <c r="R59" s="2"/>
      <c r="S59" s="3"/>
      <c r="T59" s="3"/>
    </row>
    <row r="60" spans="1:20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2"/>
      <c r="O60" s="2"/>
      <c r="P60" s="2"/>
      <c r="Q60" s="2"/>
      <c r="R60" s="2"/>
      <c r="S60" s="3"/>
      <c r="T60" s="3"/>
    </row>
    <row r="61" spans="1:20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"/>
      <c r="O61" s="2"/>
      <c r="P61" s="2"/>
      <c r="Q61" s="2"/>
      <c r="R61" s="2"/>
      <c r="S61" s="3"/>
      <c r="T61" s="3"/>
    </row>
    <row r="62" spans="1:20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"/>
      <c r="O62" s="2"/>
      <c r="P62" s="2"/>
      <c r="Q62" s="2"/>
      <c r="R62" s="2"/>
      <c r="S62" s="3"/>
      <c r="T62" s="3"/>
    </row>
    <row r="63" spans="1:20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2"/>
      <c r="O63" s="2"/>
      <c r="P63" s="2"/>
      <c r="Q63" s="2"/>
      <c r="R63" s="2"/>
      <c r="S63" s="3"/>
      <c r="T63" s="3"/>
    </row>
    <row r="64" spans="1:20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2"/>
      <c r="O64" s="2"/>
      <c r="P64" s="2"/>
      <c r="Q64" s="2"/>
      <c r="R64" s="2"/>
      <c r="S64" s="3"/>
      <c r="T64" s="3"/>
    </row>
    <row r="65" spans="1:20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2"/>
      <c r="O65" s="2"/>
      <c r="P65" s="2"/>
      <c r="Q65" s="2"/>
      <c r="R65" s="2"/>
      <c r="S65" s="3"/>
      <c r="T65" s="3"/>
    </row>
    <row r="66" spans="1:20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2"/>
      <c r="O66" s="2"/>
      <c r="P66" s="2"/>
      <c r="Q66" s="2"/>
      <c r="R66" s="2"/>
      <c r="S66" s="3"/>
      <c r="T66" s="3"/>
    </row>
    <row r="67" spans="1:20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2"/>
      <c r="O67" s="2"/>
      <c r="P67" s="2"/>
      <c r="Q67" s="2"/>
      <c r="R67" s="2"/>
      <c r="S67" s="3"/>
      <c r="T67" s="3"/>
    </row>
    <row r="68" spans="1:20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2"/>
      <c r="O68" s="2"/>
      <c r="P68" s="2"/>
      <c r="Q68" s="2"/>
      <c r="R68" s="2"/>
      <c r="S68" s="3"/>
      <c r="T68" s="3"/>
    </row>
    <row r="69" spans="1:20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2"/>
      <c r="O69" s="2"/>
      <c r="P69" s="2"/>
      <c r="Q69" s="2"/>
      <c r="R69" s="2"/>
      <c r="S69" s="3"/>
      <c r="T69" s="3"/>
    </row>
    <row r="70" spans="1:20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2"/>
      <c r="O70" s="2"/>
      <c r="P70" s="2"/>
      <c r="Q70" s="2"/>
      <c r="R70" s="2"/>
      <c r="S70" s="3"/>
      <c r="T70" s="3"/>
    </row>
    <row r="71" spans="1:20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2"/>
      <c r="O71" s="2"/>
      <c r="P71" s="2"/>
      <c r="Q71" s="2"/>
      <c r="R71" s="2"/>
      <c r="S71" s="3"/>
      <c r="T71" s="3"/>
    </row>
    <row r="72" spans="1:20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2"/>
      <c r="O72" s="2"/>
      <c r="P72" s="2"/>
      <c r="Q72" s="2"/>
      <c r="R72" s="2"/>
      <c r="S72" s="3"/>
      <c r="T72" s="3"/>
    </row>
    <row r="73" spans="1:20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2"/>
      <c r="O73" s="2"/>
      <c r="P73" s="2"/>
      <c r="Q73" s="2"/>
      <c r="R73" s="2"/>
      <c r="S73" s="3"/>
      <c r="T73" s="3"/>
    </row>
    <row r="74" spans="1:20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2"/>
      <c r="O74" s="2"/>
      <c r="P74" s="2"/>
      <c r="Q74" s="2"/>
      <c r="R74" s="2"/>
      <c r="S74" s="3"/>
      <c r="T74" s="3"/>
    </row>
    <row r="75" spans="1:20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2"/>
      <c r="O75" s="2"/>
      <c r="P75" s="2"/>
      <c r="Q75" s="2"/>
      <c r="R75" s="2"/>
      <c r="S75" s="3"/>
      <c r="T75" s="3"/>
    </row>
    <row r="76" spans="1:20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2"/>
      <c r="O76" s="2"/>
      <c r="P76" s="2"/>
      <c r="Q76" s="2"/>
      <c r="R76" s="2"/>
      <c r="S76" s="3"/>
      <c r="T76" s="3"/>
    </row>
    <row r="77" spans="1:20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2"/>
      <c r="O77" s="2"/>
      <c r="P77" s="2"/>
      <c r="Q77" s="2"/>
      <c r="R77" s="2"/>
      <c r="S77" s="3"/>
      <c r="T77" s="3"/>
    </row>
    <row r="78" spans="1:20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2"/>
      <c r="O78" s="2"/>
      <c r="P78" s="2"/>
      <c r="Q78" s="2"/>
      <c r="R78" s="2"/>
      <c r="S78" s="3"/>
      <c r="T78" s="3"/>
    </row>
    <row r="79" spans="1:20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2"/>
      <c r="O79" s="2"/>
      <c r="P79" s="2"/>
      <c r="Q79" s="2"/>
      <c r="R79" s="2"/>
      <c r="S79" s="3"/>
      <c r="T79" s="3"/>
    </row>
    <row r="80" spans="1:20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2"/>
      <c r="O80" s="2"/>
      <c r="P80" s="2"/>
      <c r="Q80" s="2"/>
      <c r="R80" s="2"/>
      <c r="S80" s="3"/>
      <c r="T80" s="3"/>
    </row>
    <row r="81" spans="1:20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2"/>
      <c r="O81" s="2"/>
      <c r="P81" s="2"/>
      <c r="Q81" s="2"/>
      <c r="R81" s="2"/>
      <c r="S81" s="3"/>
      <c r="T81" s="3"/>
    </row>
    <row r="82" spans="1:20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2"/>
      <c r="O82" s="2"/>
      <c r="P82" s="2"/>
      <c r="Q82" s="2"/>
      <c r="R82" s="2"/>
      <c r="S82" s="3"/>
      <c r="T82" s="3"/>
    </row>
    <row r="83" spans="1:20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2"/>
      <c r="O83" s="2"/>
      <c r="P83" s="2"/>
      <c r="Q83" s="2"/>
      <c r="R83" s="2"/>
      <c r="S83" s="3"/>
      <c r="T83" s="3"/>
    </row>
    <row r="84" spans="1:20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2"/>
      <c r="O84" s="2"/>
      <c r="P84" s="2"/>
      <c r="Q84" s="2"/>
      <c r="R84" s="2"/>
      <c r="S84" s="3"/>
      <c r="T84" s="3"/>
    </row>
    <row r="85" spans="1:20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2"/>
      <c r="O85" s="2"/>
      <c r="P85" s="2"/>
      <c r="Q85" s="2"/>
      <c r="R85" s="2"/>
      <c r="S85" s="3"/>
      <c r="T85" s="3"/>
    </row>
    <row r="86" spans="1:20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2"/>
      <c r="O86" s="2"/>
      <c r="P86" s="2"/>
      <c r="Q86" s="2"/>
      <c r="R86" s="2"/>
      <c r="S86" s="3"/>
      <c r="T86" s="3"/>
    </row>
    <row r="87" spans="1:20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2"/>
      <c r="O87" s="2"/>
      <c r="P87" s="2"/>
      <c r="Q87" s="2"/>
      <c r="R87" s="2"/>
      <c r="S87" s="3"/>
      <c r="T87" s="3"/>
    </row>
    <row r="88" spans="1:20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"/>
      <c r="O88" s="2"/>
      <c r="P88" s="2"/>
      <c r="Q88" s="2"/>
      <c r="R88" s="2"/>
      <c r="S88" s="3"/>
      <c r="T88" s="3"/>
    </row>
    <row r="89" spans="1:20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2"/>
      <c r="O89" s="2"/>
      <c r="P89" s="2"/>
      <c r="Q89" s="2"/>
      <c r="R89" s="2"/>
      <c r="S89" s="3"/>
      <c r="T89" s="3"/>
    </row>
    <row r="90" spans="1:20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2"/>
      <c r="O90" s="2"/>
      <c r="P90" s="2"/>
      <c r="Q90" s="2"/>
      <c r="R90" s="2"/>
      <c r="S90" s="3"/>
      <c r="T90" s="3"/>
    </row>
    <row r="91" spans="1:20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2"/>
      <c r="O91" s="2"/>
      <c r="P91" s="2"/>
      <c r="Q91" s="2"/>
      <c r="R91" s="2"/>
      <c r="S91" s="3"/>
      <c r="T91" s="3"/>
    </row>
    <row r="92" spans="1:20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2"/>
      <c r="O92" s="2"/>
      <c r="P92" s="2"/>
      <c r="Q92" s="2"/>
      <c r="R92" s="2"/>
      <c r="S92" s="3"/>
      <c r="T92" s="3"/>
    </row>
    <row r="93" spans="1:20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2"/>
      <c r="O93" s="2"/>
      <c r="P93" s="2"/>
      <c r="Q93" s="2"/>
      <c r="R93" s="2"/>
      <c r="S93" s="3"/>
      <c r="T93" s="3"/>
    </row>
    <row r="94" spans="1:20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2"/>
      <c r="O94" s="2"/>
      <c r="P94" s="2"/>
      <c r="Q94" s="2"/>
      <c r="R94" s="2"/>
      <c r="S94" s="3"/>
      <c r="T94" s="3"/>
    </row>
    <row r="95" spans="1:20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2"/>
      <c r="O95" s="2"/>
      <c r="P95" s="2"/>
      <c r="Q95" s="2"/>
      <c r="R95" s="2"/>
      <c r="S95" s="3"/>
      <c r="T95" s="3"/>
    </row>
    <row r="96" spans="1:20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2"/>
      <c r="O96" s="2"/>
      <c r="P96" s="2"/>
      <c r="Q96" s="2"/>
      <c r="R96" s="2"/>
      <c r="S96" s="3"/>
      <c r="T96" s="3"/>
    </row>
    <row r="97" spans="1:20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2"/>
      <c r="O97" s="2"/>
      <c r="P97" s="2"/>
      <c r="Q97" s="2"/>
      <c r="R97" s="2"/>
      <c r="S97" s="3"/>
      <c r="T97" s="3"/>
    </row>
    <row r="98" spans="1:20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2"/>
      <c r="O98" s="2"/>
      <c r="P98" s="2"/>
      <c r="Q98" s="2"/>
      <c r="R98" s="2"/>
      <c r="S98" s="3"/>
      <c r="T98" s="3"/>
    </row>
    <row r="99" spans="1:20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2"/>
      <c r="O99" s="2"/>
      <c r="P99" s="2"/>
      <c r="Q99" s="2"/>
      <c r="R99" s="2"/>
      <c r="S99" s="3"/>
      <c r="T99" s="3"/>
    </row>
    <row r="100" spans="1:20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2"/>
      <c r="O100" s="2"/>
      <c r="P100" s="2"/>
      <c r="Q100" s="2"/>
      <c r="R100" s="2"/>
      <c r="S100" s="3"/>
      <c r="T100" s="3"/>
    </row>
    <row r="101" spans="1:20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2"/>
      <c r="O101" s="2"/>
      <c r="P101" s="2"/>
      <c r="Q101" s="2"/>
      <c r="R101" s="2"/>
      <c r="S101" s="3"/>
      <c r="T101" s="3"/>
    </row>
    <row r="102" spans="1:20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2"/>
      <c r="O102" s="2"/>
      <c r="P102" s="2"/>
      <c r="Q102" s="2"/>
      <c r="R102" s="2"/>
      <c r="S102" s="3"/>
      <c r="T102" s="3"/>
    </row>
    <row r="103" spans="1:20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2"/>
      <c r="O103" s="2"/>
      <c r="P103" s="2"/>
      <c r="Q103" s="2"/>
      <c r="R103" s="2"/>
      <c r="S103" s="3"/>
      <c r="T103" s="3"/>
    </row>
    <row r="104" spans="1:20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2"/>
      <c r="O104" s="2"/>
      <c r="P104" s="2"/>
      <c r="Q104" s="2"/>
      <c r="R104" s="2"/>
      <c r="S104" s="3"/>
      <c r="T104" s="3"/>
    </row>
    <row r="105" spans="1:20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2"/>
      <c r="O105" s="2"/>
      <c r="P105" s="2"/>
      <c r="Q105" s="2"/>
      <c r="R105" s="2"/>
      <c r="S105" s="3"/>
      <c r="T105" s="3"/>
    </row>
    <row r="106" spans="1:20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2"/>
      <c r="O106" s="2"/>
      <c r="P106" s="2"/>
      <c r="Q106" s="2"/>
      <c r="R106" s="2"/>
      <c r="S106" s="3"/>
      <c r="T106" s="3"/>
    </row>
    <row r="107" spans="1:20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2"/>
      <c r="O107" s="2"/>
      <c r="P107" s="2"/>
      <c r="Q107" s="2"/>
      <c r="R107" s="2"/>
      <c r="S107" s="3"/>
      <c r="T107" s="3"/>
    </row>
    <row r="108" spans="1:20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  <c r="T108" s="3"/>
    </row>
    <row r="109" spans="1:20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  <c r="T109" s="3"/>
    </row>
    <row r="110" spans="1:20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  <c r="T110" s="3"/>
    </row>
    <row r="111" spans="1:20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  <c r="T111" s="3"/>
    </row>
    <row r="112" spans="1:20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"/>
      <c r="T112" s="3"/>
    </row>
    <row r="113" spans="1:20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3"/>
      <c r="T113" s="3"/>
    </row>
    <row r="114" spans="1:20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"/>
      <c r="T114" s="3"/>
    </row>
    <row r="115" spans="1:20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"/>
      <c r="T115" s="3"/>
    </row>
    <row r="116" spans="1:20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"/>
      <c r="T116" s="3"/>
    </row>
    <row r="117" spans="1:20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  <c r="T117" s="3"/>
    </row>
    <row r="118" spans="1:20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  <c r="T118" s="3"/>
    </row>
    <row r="119" spans="1:20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"/>
      <c r="T119" s="3"/>
    </row>
    <row r="120" spans="1:20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  <c r="T120" s="3"/>
    </row>
    <row r="121" spans="1:20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"/>
      <c r="T121" s="3"/>
    </row>
    <row r="122" spans="1:20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"/>
      <c r="T122" s="3"/>
    </row>
    <row r="123" spans="1:20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  <c r="T123" s="3"/>
    </row>
    <row r="124" spans="1:20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  <c r="T124" s="3"/>
    </row>
    <row r="125" spans="1:20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  <c r="T125" s="3"/>
    </row>
    <row r="126" spans="1:20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  <c r="T126" s="3"/>
    </row>
    <row r="127" spans="1:20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3"/>
      <c r="T127" s="3"/>
    </row>
    <row r="128" spans="1:20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  <c r="T128" s="3"/>
    </row>
    <row r="129" spans="1:20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  <c r="T129" s="3"/>
    </row>
    <row r="130" spans="1:20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  <c r="T130" s="3"/>
    </row>
    <row r="131" spans="1:20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  <c r="T131" s="3"/>
    </row>
    <row r="132" spans="1:20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  <c r="T132" s="3"/>
    </row>
    <row r="133" spans="1:20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  <c r="T133" s="3"/>
    </row>
    <row r="134" spans="1:20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3"/>
    </row>
    <row r="135" spans="1:20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  <c r="T135" s="3"/>
    </row>
    <row r="136" spans="1:20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3"/>
      <c r="T136" s="3"/>
    </row>
    <row r="137" spans="1:20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3"/>
      <c r="T137" s="3"/>
    </row>
    <row r="138" spans="1:20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  <c r="T138" s="3"/>
    </row>
    <row r="139" spans="1:20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  <c r="T139" s="3"/>
    </row>
    <row r="140" spans="1:20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  <c r="T140" s="3"/>
    </row>
    <row r="141" spans="1:20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  <c r="T141" s="3"/>
    </row>
    <row r="142" spans="1:20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  <c r="T142" s="3"/>
    </row>
    <row r="143" spans="1:20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  <c r="T143" s="3"/>
    </row>
    <row r="144" spans="1:20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  <c r="T144" s="3"/>
    </row>
    <row r="145" spans="1:20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  <c r="T145" s="3"/>
    </row>
    <row r="146" spans="1:20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  <c r="T146" s="3"/>
    </row>
    <row r="147" spans="1:20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  <c r="T147" s="3"/>
    </row>
    <row r="148" spans="1:20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  <c r="T148" s="3"/>
    </row>
    <row r="149" spans="1:20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  <c r="T149" s="3"/>
    </row>
    <row r="150" spans="1:20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  <c r="T150" s="3"/>
    </row>
    <row r="151" spans="1:20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  <c r="T151" s="3"/>
    </row>
    <row r="152" spans="1:20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  <c r="T152" s="3"/>
    </row>
    <row r="153" spans="1:20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  <c r="T153" s="3"/>
    </row>
    <row r="154" spans="1:20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  <c r="T154" s="3"/>
    </row>
    <row r="155" spans="1:20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  <c r="T155" s="3"/>
    </row>
    <row r="156" spans="1:20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  <c r="T156" s="3"/>
    </row>
    <row r="157" spans="1:20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  <c r="T157" s="3"/>
    </row>
    <row r="158" spans="1:20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  <c r="T158" s="3"/>
    </row>
    <row r="159" spans="1:20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  <c r="T159" s="3"/>
    </row>
    <row r="160" spans="1:20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3"/>
      <c r="T160" s="3"/>
    </row>
    <row r="161" spans="1:20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3"/>
      <c r="T161" s="3"/>
    </row>
    <row r="162" spans="1:20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  <c r="T162" s="3"/>
    </row>
    <row r="163" spans="1:20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  <c r="T163" s="3"/>
    </row>
    <row r="164" spans="1:20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  <c r="T164" s="3"/>
    </row>
    <row r="165" spans="1:20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  <c r="T165" s="3"/>
    </row>
    <row r="166" spans="1:20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  <c r="T166" s="3"/>
    </row>
    <row r="167" spans="1:20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  <c r="T167" s="3"/>
    </row>
    <row r="168" spans="1:20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  <c r="T168" s="3"/>
    </row>
    <row r="169" spans="1:20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  <c r="T169" s="3"/>
    </row>
    <row r="170" spans="1:20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  <c r="T170" s="3"/>
    </row>
    <row r="171" spans="1:20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  <c r="T171" s="3"/>
    </row>
    <row r="172" spans="1:20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  <c r="T172" s="3"/>
    </row>
    <row r="173" spans="1:20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  <c r="T173" s="3"/>
    </row>
    <row r="174" spans="1:20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  <c r="T174" s="3"/>
    </row>
    <row r="175" spans="1:20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  <c r="T175" s="3"/>
    </row>
    <row r="176" spans="1:20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  <c r="T176" s="3"/>
    </row>
    <row r="177" spans="1:20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3"/>
      <c r="T177" s="3"/>
    </row>
    <row r="178" spans="1:20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3"/>
      <c r="T178" s="3"/>
    </row>
    <row r="179" spans="1:20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"/>
      <c r="T179" s="3"/>
    </row>
    <row r="180" spans="1:20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"/>
      <c r="T180" s="3"/>
    </row>
    <row r="181" spans="1:20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3"/>
      <c r="T181" s="3"/>
    </row>
    <row r="182" spans="1:20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T182" s="3"/>
    </row>
    <row r="183" spans="1:20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T183" s="3"/>
    </row>
    <row r="184" spans="1:20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T184" s="3"/>
    </row>
    <row r="185" spans="1:20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3"/>
      <c r="T185" s="3"/>
    </row>
    <row r="186" spans="1:20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3"/>
      <c r="T186" s="3"/>
    </row>
    <row r="187" spans="1:20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  <c r="T187" s="3"/>
    </row>
    <row r="188" spans="1:20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3"/>
      <c r="T188" s="3"/>
    </row>
    <row r="189" spans="1:20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3"/>
    </row>
    <row r="190" spans="1:20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3"/>
    </row>
    <row r="191" spans="1:20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3"/>
    </row>
    <row r="192" spans="1:20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3"/>
    </row>
    <row r="193" spans="1:20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3"/>
    </row>
    <row r="194" spans="1:20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3"/>
    </row>
    <row r="195" spans="1:20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3"/>
    </row>
    <row r="196" spans="1:20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3"/>
    </row>
    <row r="197" spans="1:20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3"/>
    </row>
    <row r="198" spans="1:20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3"/>
    </row>
    <row r="199" spans="1:20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3"/>
    </row>
    <row r="200" spans="1:20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3"/>
    </row>
    <row r="201" spans="1:20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3"/>
    </row>
    <row r="202" spans="1:20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3"/>
    </row>
    <row r="203" spans="1:20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3"/>
      <c r="T203" s="3"/>
    </row>
    <row r="204" spans="1:20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3"/>
      <c r="T204" s="3"/>
    </row>
    <row r="205" spans="1:20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3"/>
      <c r="T205" s="3"/>
    </row>
    <row r="206" spans="1:20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T206" s="3"/>
    </row>
    <row r="207" spans="1:20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T207" s="3"/>
    </row>
    <row r="208" spans="1:20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T208" s="3"/>
    </row>
    <row r="209" spans="1:20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T209" s="3"/>
    </row>
    <row r="210" spans="1:20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T210" s="3"/>
    </row>
    <row r="211" spans="1:20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T211" s="3"/>
    </row>
    <row r="212" spans="1:20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T212" s="3"/>
    </row>
    <row r="213" spans="1:20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T213" s="3"/>
    </row>
    <row r="214" spans="1:20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  <c r="T214" s="3"/>
    </row>
    <row r="215" spans="1:20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  <c r="T215" s="3"/>
    </row>
    <row r="216" spans="1:20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3"/>
      <c r="T216" s="3"/>
    </row>
    <row r="217" spans="1:20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3"/>
      <c r="T217" s="3"/>
    </row>
    <row r="218" spans="1:20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T218" s="3"/>
    </row>
    <row r="219" spans="1:20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T219" s="3"/>
    </row>
    <row r="220" spans="1:20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T220" s="3"/>
    </row>
    <row r="221" spans="1:20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T221" s="3"/>
    </row>
    <row r="222" spans="1:20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T222" s="3"/>
    </row>
    <row r="223" spans="1:20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T223" s="3"/>
    </row>
    <row r="224" spans="1:20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3"/>
      <c r="T224" s="3"/>
    </row>
    <row r="225" spans="1:20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3"/>
      <c r="T225" s="3"/>
    </row>
    <row r="226" spans="1:20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3"/>
      <c r="T226" s="3"/>
    </row>
    <row r="227" spans="1:20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3"/>
      <c r="T227" s="3"/>
    </row>
    <row r="228" spans="1:20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T228" s="3"/>
    </row>
    <row r="229" spans="1:20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T229" s="3"/>
    </row>
    <row r="230" spans="1:20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T230" s="3"/>
    </row>
    <row r="231" spans="1:20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T231" s="3"/>
    </row>
    <row r="232" spans="1:20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T232" s="3"/>
    </row>
    <row r="233" spans="1:20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T233" s="3"/>
    </row>
    <row r="234" spans="1:20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3"/>
      <c r="T234" s="3"/>
    </row>
    <row r="235" spans="1:20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3"/>
      <c r="T235" s="3"/>
    </row>
    <row r="236" spans="1:20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3"/>
      <c r="T236" s="3"/>
    </row>
    <row r="237" spans="1:20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3"/>
      <c r="T237" s="3"/>
    </row>
    <row r="238" spans="1:20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T238" s="3"/>
    </row>
    <row r="239" spans="1:20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T239" s="3"/>
    </row>
    <row r="240" spans="1:20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T240" s="3"/>
    </row>
    <row r="241" spans="1:20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T241" s="3"/>
    </row>
    <row r="242" spans="1:20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T242" s="3"/>
    </row>
    <row r="243" spans="1:20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T243" s="3"/>
    </row>
    <row r="244" spans="1:20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T244" s="3"/>
    </row>
    <row r="245" spans="1:20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T245" s="3"/>
    </row>
    <row r="246" spans="1:20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T246" s="3"/>
    </row>
    <row r="247" spans="1:20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T247" s="3"/>
    </row>
    <row r="248" spans="1:20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T248" s="3"/>
    </row>
    <row r="249" spans="1:20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  <c r="T249" s="3"/>
    </row>
    <row r="250" spans="1:20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3"/>
      <c r="T250" s="3"/>
    </row>
    <row r="251" spans="1:20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  <c r="T251" s="3"/>
    </row>
    <row r="252" spans="1:20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3"/>
      <c r="T252" s="3"/>
    </row>
    <row r="253" spans="1:20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3"/>
      <c r="T253" s="3"/>
    </row>
    <row r="254" spans="1:20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3"/>
      <c r="T254" s="3"/>
    </row>
    <row r="255" spans="1:20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"/>
      <c r="T255" s="3"/>
    </row>
    <row r="256" spans="1:20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3"/>
      <c r="T256" s="3"/>
    </row>
    <row r="257" spans="1:20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3"/>
      <c r="T257" s="3"/>
    </row>
    <row r="258" spans="1:20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3"/>
      <c r="T258" s="3"/>
    </row>
    <row r="259" spans="1:20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3"/>
      <c r="T259" s="3"/>
    </row>
    <row r="260" spans="1:20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3"/>
      <c r="T260" s="3"/>
    </row>
    <row r="261" spans="1:20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3"/>
      <c r="T261" s="3"/>
    </row>
    <row r="262" spans="1:20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3"/>
      <c r="T262" s="3"/>
    </row>
    <row r="263" spans="1:20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3"/>
      <c r="T263" s="3"/>
    </row>
    <row r="264" spans="1:20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3"/>
      <c r="T264" s="3"/>
    </row>
    <row r="265" spans="1:20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3"/>
      <c r="T265" s="3"/>
    </row>
    <row r="266" spans="1:20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  <c r="T266" s="3"/>
    </row>
    <row r="267" spans="1:20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3"/>
      <c r="T267" s="3"/>
    </row>
    <row r="268" spans="1:20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3"/>
      <c r="T268" s="3"/>
    </row>
    <row r="269" spans="1:20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3"/>
      <c r="T269" s="3"/>
    </row>
    <row r="270" spans="1:20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3"/>
      <c r="T270" s="3"/>
    </row>
    <row r="271" spans="1:20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3"/>
      <c r="T271" s="3"/>
    </row>
    <row r="272" spans="1:20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3"/>
      <c r="T272" s="3"/>
    </row>
    <row r="273" spans="1:20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3"/>
      <c r="T273" s="3"/>
    </row>
    <row r="274" spans="1:20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3"/>
      <c r="T274" s="3"/>
    </row>
    <row r="275" spans="1:20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"/>
      <c r="T275" s="3"/>
    </row>
    <row r="276" spans="1:20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"/>
      <c r="T276" s="3"/>
    </row>
    <row r="277" spans="1:20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"/>
      <c r="T277" s="3"/>
    </row>
    <row r="278" spans="1:20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3"/>
      <c r="T278" s="3"/>
    </row>
    <row r="279" spans="1:20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3"/>
      <c r="T279" s="3"/>
    </row>
    <row r="280" spans="1:20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3"/>
      <c r="T280" s="3"/>
    </row>
    <row r="281" spans="1:20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3"/>
      <c r="T281" s="3"/>
    </row>
    <row r="282" spans="1:20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3"/>
      <c r="T282" s="3"/>
    </row>
    <row r="283" spans="1:20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3"/>
      <c r="T283" s="3"/>
    </row>
    <row r="284" spans="1:20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3"/>
      <c r="T284" s="3"/>
    </row>
    <row r="285" spans="1:20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3"/>
      <c r="T285" s="3"/>
    </row>
    <row r="286" spans="1:20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3"/>
      <c r="T286" s="3"/>
    </row>
    <row r="287" spans="1:20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3"/>
      <c r="T287" s="3"/>
    </row>
    <row r="288" spans="1:20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"/>
      <c r="T288" s="3"/>
    </row>
    <row r="289" spans="1:20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"/>
      <c r="T289" s="3"/>
    </row>
    <row r="290" spans="1:20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3"/>
      <c r="T290" s="3"/>
    </row>
    <row r="291" spans="1:20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3"/>
      <c r="T291" s="3"/>
    </row>
    <row r="292" spans="1:20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3"/>
      <c r="T292" s="3"/>
    </row>
    <row r="293" spans="1:20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3"/>
      <c r="T293" s="3"/>
    </row>
    <row r="294" spans="1:20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3"/>
      <c r="T294" s="3"/>
    </row>
    <row r="295" spans="1:20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"/>
      <c r="T295" s="3"/>
    </row>
    <row r="296" spans="1:20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"/>
      <c r="T296" s="3"/>
    </row>
    <row r="297" spans="1:20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3"/>
      <c r="T297" s="3"/>
    </row>
    <row r="298" spans="1:20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3"/>
      <c r="T298" s="3"/>
    </row>
    <row r="299" spans="1:20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3"/>
      <c r="T299" s="3"/>
    </row>
    <row r="300" spans="1:20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3"/>
      <c r="T300" s="3"/>
    </row>
    <row r="301" spans="1:20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3"/>
      <c r="T301" s="3"/>
    </row>
    <row r="302" spans="1:20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3"/>
      <c r="T302" s="3"/>
    </row>
    <row r="303" spans="1:20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3"/>
      <c r="T303" s="3"/>
    </row>
    <row r="304" spans="1:20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3"/>
      <c r="T304" s="3"/>
    </row>
    <row r="305" spans="1:20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3"/>
      <c r="T305" s="3"/>
    </row>
    <row r="306" spans="1:20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3"/>
      <c r="T306" s="3"/>
    </row>
    <row r="307" spans="1:20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3"/>
      <c r="T307" s="3"/>
    </row>
    <row r="308" spans="1:20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3"/>
      <c r="T308" s="3"/>
    </row>
    <row r="309" spans="1:20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  <c r="T309" s="3"/>
    </row>
    <row r="310" spans="1:20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3"/>
      <c r="T310" s="3"/>
    </row>
    <row r="311" spans="1:20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3"/>
      <c r="T311" s="3"/>
    </row>
    <row r="312" spans="1:20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3"/>
      <c r="T312" s="3"/>
    </row>
    <row r="313" spans="1:20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"/>
      <c r="T313" s="3"/>
    </row>
    <row r="314" spans="1:20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3"/>
      <c r="T314" s="3"/>
    </row>
    <row r="315" spans="1:20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3"/>
      <c r="T315" s="3"/>
    </row>
    <row r="316" spans="1:20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3"/>
      <c r="T316" s="3"/>
    </row>
    <row r="317" spans="1:20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3"/>
      <c r="T317" s="3"/>
    </row>
    <row r="318" spans="1:20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3"/>
      <c r="T318" s="3"/>
    </row>
    <row r="319" spans="1:20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3"/>
      <c r="T319" s="3"/>
    </row>
    <row r="320" spans="1:20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3"/>
      <c r="T320" s="3"/>
    </row>
    <row r="321" spans="1:20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3"/>
      <c r="T321" s="3"/>
    </row>
    <row r="322" spans="1:20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3"/>
      <c r="T322" s="3"/>
    </row>
    <row r="323" spans="1:20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3"/>
      <c r="T323" s="3"/>
    </row>
    <row r="324" spans="1:20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3"/>
      <c r="T324" s="3"/>
    </row>
    <row r="325" spans="1:20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3"/>
      <c r="T325" s="3"/>
    </row>
    <row r="326" spans="1:20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3"/>
      <c r="T326" s="3"/>
    </row>
    <row r="327" spans="1:20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3"/>
      <c r="T327" s="3"/>
    </row>
    <row r="328" spans="1:20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3"/>
      <c r="T328" s="3"/>
    </row>
    <row r="329" spans="1:20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3"/>
      <c r="T329" s="3"/>
    </row>
    <row r="330" spans="1:20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3"/>
      <c r="T330" s="3"/>
    </row>
    <row r="331" spans="1:20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3"/>
      <c r="T331" s="3"/>
    </row>
    <row r="332" spans="1:20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3"/>
      <c r="T332" s="3"/>
    </row>
    <row r="333" spans="1:20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3"/>
      <c r="T333" s="3"/>
    </row>
    <row r="334" spans="1:20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3"/>
      <c r="T334" s="3"/>
    </row>
    <row r="335" spans="1:20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3"/>
      <c r="T335" s="3"/>
    </row>
    <row r="336" spans="1:20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3"/>
      <c r="T336" s="3"/>
    </row>
    <row r="337" spans="1:20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3"/>
      <c r="T337" s="3"/>
    </row>
    <row r="338" spans="1:20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3"/>
      <c r="T338" s="3"/>
    </row>
    <row r="339" spans="1:20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3"/>
      <c r="T339" s="3"/>
    </row>
    <row r="340" spans="1:20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3"/>
      <c r="T340" s="3"/>
    </row>
    <row r="341" spans="1:20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3"/>
      <c r="T341" s="3"/>
    </row>
    <row r="342" spans="1:20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3"/>
      <c r="T342" s="3"/>
    </row>
    <row r="343" spans="1:20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3"/>
      <c r="T343" s="3"/>
    </row>
    <row r="344" spans="1:20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3"/>
      <c r="T344" s="3"/>
    </row>
    <row r="345" spans="1:20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3"/>
      <c r="T345" s="3"/>
    </row>
    <row r="346" spans="1:20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3"/>
      <c r="T346" s="3"/>
    </row>
    <row r="347" spans="1:20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3"/>
      <c r="T347" s="3"/>
    </row>
    <row r="348" spans="1:20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3"/>
      <c r="T348" s="3"/>
    </row>
    <row r="349" spans="1:20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3"/>
      <c r="T349" s="3"/>
    </row>
    <row r="350" spans="1:20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3"/>
      <c r="T350" s="3"/>
    </row>
    <row r="351" spans="1:20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3"/>
      <c r="T351" s="3"/>
    </row>
    <row r="352" spans="1:20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3"/>
      <c r="T352" s="3"/>
    </row>
    <row r="353" spans="1:20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3"/>
      <c r="T353" s="3"/>
    </row>
    <row r="354" spans="1:20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3"/>
      <c r="T354" s="3"/>
    </row>
    <row r="355" spans="1:20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3"/>
      <c r="T355" s="3"/>
    </row>
    <row r="356" spans="1:20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3"/>
      <c r="T356" s="3"/>
    </row>
    <row r="357" spans="1:20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3"/>
      <c r="T357" s="3"/>
    </row>
    <row r="358" spans="1:20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3"/>
      <c r="T358" s="3"/>
    </row>
    <row r="359" spans="1:20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3"/>
      <c r="T359" s="3"/>
    </row>
    <row r="360" spans="1:20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3"/>
      <c r="T360" s="3"/>
    </row>
    <row r="361" spans="1:20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3"/>
      <c r="T361" s="3"/>
    </row>
    <row r="362" spans="1:20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3"/>
      <c r="T362" s="3"/>
    </row>
    <row r="363" spans="1:20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3"/>
      <c r="T363" s="3"/>
    </row>
    <row r="364" spans="1:20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3"/>
      <c r="T364" s="3"/>
    </row>
    <row r="365" spans="1:20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3"/>
      <c r="T365" s="3"/>
    </row>
    <row r="366" spans="1:20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3"/>
      <c r="T366" s="3"/>
    </row>
    <row r="367" spans="1:20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3"/>
      <c r="T367" s="3"/>
    </row>
    <row r="368" spans="1:20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3"/>
      <c r="T368" s="3"/>
    </row>
    <row r="369" spans="1:20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3"/>
      <c r="T369" s="3"/>
    </row>
    <row r="370" spans="1:20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3"/>
      <c r="T370" s="3"/>
    </row>
    <row r="371" spans="1:20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3"/>
      <c r="T371" s="3"/>
    </row>
    <row r="372" spans="1:20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3"/>
      <c r="T372" s="3"/>
    </row>
    <row r="373" spans="1:20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3"/>
      <c r="T373" s="3"/>
    </row>
    <row r="374" spans="1:20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3"/>
      <c r="T374" s="3"/>
    </row>
    <row r="375" spans="1:20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3"/>
      <c r="T375" s="3"/>
    </row>
    <row r="376" spans="1:20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3"/>
      <c r="T376" s="3"/>
    </row>
    <row r="377" spans="1:20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3"/>
      <c r="T377" s="3"/>
    </row>
    <row r="378" spans="1:20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3"/>
      <c r="T378" s="3"/>
    </row>
    <row r="379" spans="1:20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3"/>
      <c r="T379" s="3"/>
    </row>
    <row r="380" spans="1:20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3"/>
      <c r="T380" s="3"/>
    </row>
    <row r="381" spans="1:20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3"/>
      <c r="T381" s="3"/>
    </row>
    <row r="382" spans="1:20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3"/>
      <c r="T382" s="3"/>
    </row>
    <row r="383" spans="1:20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3"/>
      <c r="T383" s="3"/>
    </row>
    <row r="384" spans="1:20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3"/>
      <c r="T384" s="3"/>
    </row>
    <row r="385" spans="1:20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3"/>
      <c r="T385" s="3"/>
    </row>
    <row r="386" spans="1:20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3"/>
      <c r="T386" s="3"/>
    </row>
    <row r="387" spans="1:20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3"/>
      <c r="T387" s="3"/>
    </row>
    <row r="388" spans="1:20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3"/>
      <c r="T388" s="3"/>
    </row>
    <row r="389" spans="1:20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3"/>
      <c r="T389" s="3"/>
    </row>
    <row r="390" spans="1:20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3"/>
      <c r="T390" s="3"/>
    </row>
    <row r="391" spans="1:20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3"/>
      <c r="T391" s="3"/>
    </row>
    <row r="392" spans="1:20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3"/>
      <c r="T392" s="3"/>
    </row>
    <row r="393" spans="1:20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3"/>
      <c r="T393" s="3"/>
    </row>
    <row r="394" spans="1:20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3"/>
      <c r="T394" s="3"/>
    </row>
    <row r="395" spans="1:20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3"/>
      <c r="T395" s="3"/>
    </row>
    <row r="396" spans="1:20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3"/>
      <c r="T396" s="3"/>
    </row>
    <row r="397" spans="1:20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3"/>
      <c r="T397" s="3"/>
    </row>
    <row r="398" spans="1:20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3"/>
      <c r="T398" s="3"/>
    </row>
    <row r="399" spans="1:20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3"/>
      <c r="T399" s="3"/>
    </row>
    <row r="400" spans="1:20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3"/>
      <c r="T400" s="3"/>
    </row>
    <row r="401" spans="1:20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3"/>
      <c r="T401" s="3"/>
    </row>
    <row r="402" spans="1:20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3"/>
      <c r="T402" s="3"/>
    </row>
    <row r="403" spans="1:20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3"/>
      <c r="T403" s="3"/>
    </row>
    <row r="404" spans="1:20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3"/>
      <c r="T404" s="3"/>
    </row>
    <row r="405" spans="1:20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3"/>
      <c r="T405" s="3"/>
    </row>
    <row r="406" spans="1:20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3"/>
      <c r="T406" s="3"/>
    </row>
    <row r="407" spans="1:20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3"/>
      <c r="T407" s="3"/>
    </row>
    <row r="408" spans="1:20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3"/>
      <c r="T408" s="3"/>
    </row>
    <row r="409" spans="1:20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3"/>
      <c r="T409" s="3"/>
    </row>
    <row r="410" spans="1:20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3"/>
      <c r="T410" s="3"/>
    </row>
    <row r="411" spans="1:20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3"/>
      <c r="T411" s="3"/>
    </row>
    <row r="412" spans="1:20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3"/>
      <c r="T412" s="3"/>
    </row>
    <row r="413" spans="1:20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3"/>
      <c r="T413" s="3"/>
    </row>
    <row r="414" spans="1:20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3"/>
      <c r="T414" s="3"/>
    </row>
    <row r="415" spans="1:20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3"/>
      <c r="T415" s="3"/>
    </row>
    <row r="416" spans="1:20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3"/>
      <c r="T416" s="3"/>
    </row>
    <row r="417" spans="1:20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3"/>
      <c r="T417" s="3"/>
    </row>
    <row r="418" spans="1:20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3"/>
      <c r="T418" s="3"/>
    </row>
    <row r="419" spans="1:20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3"/>
      <c r="T419" s="3"/>
    </row>
    <row r="420" spans="1:20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3"/>
      <c r="T420" s="3"/>
    </row>
    <row r="421" spans="1:20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3"/>
      <c r="T421" s="3"/>
    </row>
    <row r="422" spans="1:20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3"/>
      <c r="T422" s="3"/>
    </row>
    <row r="423" spans="1:20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3"/>
      <c r="T423" s="3"/>
    </row>
    <row r="424" spans="1:20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3"/>
      <c r="T424" s="3"/>
    </row>
    <row r="425" spans="1:20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3"/>
      <c r="T425" s="3"/>
    </row>
    <row r="426" spans="1:20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3"/>
      <c r="T426" s="3"/>
    </row>
    <row r="427" spans="1:20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3"/>
      <c r="T427" s="3"/>
    </row>
    <row r="428" spans="1:20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3"/>
      <c r="T428" s="3"/>
    </row>
    <row r="429" spans="1:20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3"/>
      <c r="T429" s="3"/>
    </row>
    <row r="430" spans="1:20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3"/>
      <c r="T430" s="3"/>
    </row>
    <row r="431" spans="1:20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3"/>
      <c r="T431" s="3"/>
    </row>
    <row r="432" spans="1:20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3"/>
      <c r="T432" s="3"/>
    </row>
    <row r="433" spans="1:20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3"/>
      <c r="T433" s="3"/>
    </row>
    <row r="434" spans="1:20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3"/>
      <c r="T434" s="3"/>
    </row>
    <row r="435" spans="1:20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3"/>
      <c r="T435" s="3"/>
    </row>
    <row r="436" spans="1:20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3"/>
      <c r="T436" s="3"/>
    </row>
    <row r="437" spans="1:20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3"/>
      <c r="T437" s="3"/>
    </row>
    <row r="438" spans="1:20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3"/>
      <c r="T438" s="3"/>
    </row>
    <row r="439" spans="1:20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3"/>
      <c r="T439" s="3"/>
    </row>
    <row r="440" spans="1:20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3"/>
      <c r="T440" s="3"/>
    </row>
    <row r="441" spans="1:20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3"/>
      <c r="T441" s="3"/>
    </row>
    <row r="442" spans="1:20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3"/>
      <c r="T442" s="3"/>
    </row>
    <row r="443" spans="1:20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3"/>
      <c r="T443" s="3"/>
    </row>
    <row r="444" spans="1:20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3"/>
      <c r="T444" s="3"/>
    </row>
    <row r="445" spans="1:20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3"/>
      <c r="T445" s="3"/>
    </row>
    <row r="446" spans="1:20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3"/>
      <c r="T446" s="3"/>
    </row>
    <row r="447" spans="1:20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3"/>
      <c r="T447" s="3"/>
    </row>
    <row r="448" spans="1:20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3"/>
      <c r="T448" s="3"/>
    </row>
    <row r="449" spans="1:20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3"/>
      <c r="T449" s="3"/>
    </row>
    <row r="450" spans="1:20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3"/>
      <c r="T450" s="3"/>
    </row>
    <row r="451" spans="1:20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3"/>
      <c r="T451" s="3"/>
    </row>
    <row r="452" spans="1:20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3"/>
      <c r="T452" s="3"/>
    </row>
    <row r="453" spans="1:20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3"/>
      <c r="T453" s="3"/>
    </row>
    <row r="454" spans="1:20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3"/>
      <c r="T454" s="3"/>
    </row>
    <row r="455" spans="1:20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3"/>
      <c r="T455" s="3"/>
    </row>
    <row r="456" spans="1:20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3"/>
      <c r="T456" s="3"/>
    </row>
    <row r="457" spans="1:20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3"/>
      <c r="T457" s="3"/>
    </row>
    <row r="458" spans="1:20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3"/>
      <c r="T458" s="3"/>
    </row>
    <row r="459" spans="1:20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3"/>
      <c r="T459" s="3"/>
    </row>
    <row r="460" spans="1:20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3"/>
      <c r="T460" s="3"/>
    </row>
    <row r="461" spans="1:20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3"/>
      <c r="T461" s="3"/>
    </row>
    <row r="462" spans="1:20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3"/>
      <c r="T462" s="3"/>
    </row>
    <row r="463" spans="1:20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3"/>
      <c r="T463" s="3"/>
    </row>
    <row r="464" spans="1:20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3"/>
      <c r="T464" s="3"/>
    </row>
    <row r="465" spans="1:20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3"/>
      <c r="T465" s="3"/>
    </row>
    <row r="466" spans="1:20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3"/>
      <c r="T466" s="3"/>
    </row>
    <row r="467" spans="1:20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3"/>
      <c r="T467" s="3"/>
    </row>
    <row r="468" spans="1:20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3"/>
      <c r="T468" s="3"/>
    </row>
    <row r="469" spans="1:20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3"/>
      <c r="T469" s="3"/>
    </row>
    <row r="470" spans="1:20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3"/>
      <c r="T470" s="3"/>
    </row>
    <row r="471" spans="1:20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3"/>
      <c r="T471" s="3"/>
    </row>
    <row r="472" spans="1:20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3"/>
      <c r="T472" s="3"/>
    </row>
    <row r="473" spans="1:20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3"/>
      <c r="T473" s="3"/>
    </row>
    <row r="474" spans="1:20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3"/>
      <c r="T474" s="3"/>
    </row>
    <row r="475" spans="1:20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3"/>
      <c r="T475" s="3"/>
    </row>
    <row r="476" spans="1:20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3"/>
      <c r="T476" s="3"/>
    </row>
    <row r="477" spans="1:20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3"/>
      <c r="T477" s="3"/>
    </row>
    <row r="478" spans="1:20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3"/>
      <c r="T478" s="3"/>
    </row>
    <row r="479" spans="1:20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3"/>
      <c r="T479" s="3"/>
    </row>
    <row r="480" spans="1:20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3"/>
      <c r="T480" s="3"/>
    </row>
    <row r="481" spans="1:20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3"/>
      <c r="T481" s="3"/>
    </row>
    <row r="482" spans="1:20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3"/>
      <c r="T482" s="3"/>
    </row>
    <row r="483" spans="1:20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3"/>
      <c r="T483" s="3"/>
    </row>
    <row r="484" spans="1:20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3"/>
      <c r="T484" s="3"/>
    </row>
    <row r="485" spans="1:20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3"/>
      <c r="T485" s="3"/>
    </row>
    <row r="486" spans="1:20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3"/>
      <c r="T486" s="3"/>
    </row>
    <row r="487" spans="1:20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3"/>
      <c r="T487" s="3"/>
    </row>
    <row r="488" spans="1:20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3"/>
      <c r="T488" s="3"/>
    </row>
    <row r="489" spans="1:20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3"/>
      <c r="T489" s="3"/>
    </row>
    <row r="490" spans="1:20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3"/>
      <c r="T490" s="3"/>
    </row>
    <row r="491" spans="1:20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3"/>
      <c r="T491" s="3"/>
    </row>
    <row r="492" spans="1:20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3"/>
      <c r="T492" s="3"/>
    </row>
    <row r="493" spans="1:20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3"/>
      <c r="T493" s="3"/>
    </row>
    <row r="494" spans="1:20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3"/>
      <c r="T494" s="3"/>
    </row>
    <row r="495" spans="1:20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3"/>
      <c r="T495" s="3"/>
    </row>
    <row r="496" spans="1:20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3"/>
      <c r="T496" s="3"/>
    </row>
    <row r="497" spans="1:20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3"/>
      <c r="T497" s="3"/>
    </row>
    <row r="498" spans="1:20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3"/>
      <c r="T498" s="3"/>
    </row>
    <row r="499" spans="1:20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3"/>
      <c r="T499" s="3"/>
    </row>
    <row r="500" spans="1:20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3"/>
      <c r="T500" s="3"/>
    </row>
    <row r="501" spans="1:20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3"/>
      <c r="T501" s="3"/>
    </row>
    <row r="502" spans="1:20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3"/>
      <c r="T502" s="3"/>
    </row>
    <row r="503" spans="1:20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3"/>
      <c r="T503" s="3"/>
    </row>
    <row r="504" spans="1:20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3"/>
      <c r="T504" s="3"/>
    </row>
    <row r="505" spans="1:20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3"/>
      <c r="T505" s="3"/>
    </row>
    <row r="506" spans="1:20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3"/>
      <c r="T506" s="3"/>
    </row>
    <row r="507" spans="1:20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3"/>
      <c r="T507" s="3"/>
    </row>
    <row r="508" spans="1:20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3"/>
      <c r="T508" s="3"/>
    </row>
    <row r="509" spans="1:20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3"/>
      <c r="T509" s="3"/>
    </row>
    <row r="510" spans="1:20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3"/>
      <c r="T510" s="3"/>
    </row>
    <row r="511" spans="1:20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3"/>
      <c r="T511" s="3"/>
    </row>
    <row r="512" spans="1:20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3"/>
      <c r="T512" s="3"/>
    </row>
    <row r="513" spans="1:20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3"/>
      <c r="T513" s="3"/>
    </row>
    <row r="514" spans="1:20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3"/>
      <c r="T514" s="3"/>
    </row>
    <row r="515" spans="1:20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3"/>
      <c r="T515" s="3"/>
    </row>
    <row r="516" spans="1:20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3"/>
      <c r="T516" s="3"/>
    </row>
    <row r="517" spans="1:20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3"/>
      <c r="T517" s="3"/>
    </row>
    <row r="518" spans="1:20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3"/>
      <c r="T518" s="3"/>
    </row>
    <row r="519" spans="1:20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3"/>
      <c r="T519" s="3"/>
    </row>
    <row r="520" spans="1:20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3"/>
      <c r="T520" s="3"/>
    </row>
    <row r="521" spans="1:20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3"/>
      <c r="T521" s="3"/>
    </row>
    <row r="522" spans="1:20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3"/>
      <c r="T522" s="3"/>
    </row>
    <row r="523" spans="1:20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3"/>
      <c r="T523" s="3"/>
    </row>
    <row r="524" spans="1:20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3"/>
      <c r="T524" s="3"/>
    </row>
    <row r="525" spans="1:20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3"/>
      <c r="T525" s="3"/>
    </row>
    <row r="526" spans="1:20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3"/>
      <c r="T526" s="3"/>
    </row>
    <row r="527" spans="1:20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3"/>
      <c r="T527" s="3"/>
    </row>
    <row r="528" spans="1:20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3"/>
      <c r="T528" s="3"/>
    </row>
    <row r="529" spans="1:20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3"/>
      <c r="T529" s="3"/>
    </row>
    <row r="530" spans="1:20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3"/>
      <c r="T530" s="3"/>
    </row>
    <row r="531" spans="1:20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3"/>
      <c r="T531" s="3"/>
    </row>
    <row r="532" spans="1:20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3"/>
      <c r="T532" s="3"/>
    </row>
    <row r="533" spans="1:20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3"/>
      <c r="T533" s="3"/>
    </row>
    <row r="534" spans="1:20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3"/>
      <c r="T534" s="3"/>
    </row>
    <row r="535" spans="1:20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3"/>
      <c r="T535" s="3"/>
    </row>
    <row r="536" spans="1:20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3"/>
      <c r="T536" s="3"/>
    </row>
    <row r="537" spans="1:20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3"/>
      <c r="T537" s="3"/>
    </row>
    <row r="538" spans="1:20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3"/>
      <c r="T538" s="3"/>
    </row>
    <row r="539" spans="1:20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3"/>
      <c r="T539" s="3"/>
    </row>
    <row r="540" spans="1:20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3"/>
      <c r="T540" s="3"/>
    </row>
    <row r="541" spans="1:20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3"/>
      <c r="T541" s="3"/>
    </row>
    <row r="542" spans="1:20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3"/>
      <c r="T542" s="3"/>
    </row>
    <row r="543" spans="1:20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3"/>
      <c r="T543" s="3"/>
    </row>
    <row r="544" spans="1:20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3"/>
      <c r="T544" s="3"/>
    </row>
    <row r="545" spans="1:20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3"/>
      <c r="T545" s="3"/>
    </row>
    <row r="546" spans="1:20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3"/>
      <c r="T546" s="3"/>
    </row>
    <row r="547" spans="1:20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3"/>
      <c r="T547" s="3"/>
    </row>
    <row r="548" spans="1:20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3"/>
      <c r="T548" s="3"/>
    </row>
    <row r="549" spans="1:20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3"/>
      <c r="T549" s="3"/>
    </row>
    <row r="550" spans="1:20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3"/>
      <c r="T550" s="3"/>
    </row>
    <row r="551" spans="1:20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3"/>
      <c r="T551" s="3"/>
    </row>
    <row r="552" spans="1:20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3"/>
      <c r="T552" s="3"/>
    </row>
    <row r="553" spans="1:20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3"/>
      <c r="T553" s="3"/>
    </row>
    <row r="554" spans="1:20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3"/>
      <c r="T554" s="3"/>
    </row>
    <row r="555" spans="1:20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3"/>
      <c r="T555" s="3"/>
    </row>
    <row r="556" spans="1:20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3"/>
      <c r="T556" s="3"/>
    </row>
    <row r="557" spans="1:20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3"/>
      <c r="T557" s="3"/>
    </row>
    <row r="558" spans="1:20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3"/>
      <c r="T558" s="3"/>
    </row>
    <row r="559" spans="1:20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3"/>
      <c r="T559" s="3"/>
    </row>
    <row r="560" spans="1:20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3"/>
      <c r="T560" s="3"/>
    </row>
    <row r="561" spans="1:20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3"/>
      <c r="T561" s="3"/>
    </row>
    <row r="562" spans="1:20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3"/>
      <c r="T562" s="3"/>
    </row>
    <row r="563" spans="1:20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3"/>
      <c r="T563" s="3"/>
    </row>
    <row r="564" spans="1:20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3"/>
      <c r="T564" s="3"/>
    </row>
    <row r="565" spans="1:20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3"/>
      <c r="T565" s="3"/>
    </row>
    <row r="566" spans="1:20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3"/>
      <c r="T566" s="3"/>
    </row>
    <row r="567" spans="1:20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3"/>
      <c r="T567" s="3"/>
    </row>
    <row r="568" spans="1:20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3"/>
      <c r="T568" s="3"/>
    </row>
    <row r="569" spans="1:20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3"/>
      <c r="T569" s="3"/>
    </row>
    <row r="570" spans="1:20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3"/>
      <c r="T570" s="3"/>
    </row>
    <row r="571" spans="1:20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3"/>
      <c r="T571" s="3"/>
    </row>
    <row r="572" spans="1:20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3"/>
      <c r="T572" s="3"/>
    </row>
    <row r="573" spans="1:20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3"/>
      <c r="T573" s="3"/>
    </row>
    <row r="574" spans="1:20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3"/>
      <c r="T574" s="3"/>
    </row>
    <row r="575" spans="1:20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3"/>
      <c r="T575" s="3"/>
    </row>
    <row r="576" spans="1:20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3"/>
      <c r="T576" s="3"/>
    </row>
    <row r="577" spans="1:20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3"/>
      <c r="T577" s="3"/>
    </row>
    <row r="578" spans="1:20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3"/>
      <c r="T578" s="3"/>
    </row>
    <row r="579" spans="1:20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3"/>
      <c r="T579" s="3"/>
    </row>
    <row r="580" spans="1:20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3"/>
      <c r="T580" s="3"/>
    </row>
    <row r="581" spans="1:20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3"/>
      <c r="T581" s="3"/>
    </row>
    <row r="582" spans="1:20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3"/>
      <c r="T582" s="3"/>
    </row>
    <row r="583" spans="1:20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3"/>
      <c r="T583" s="3"/>
    </row>
    <row r="584" spans="1:20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3"/>
      <c r="T584" s="3"/>
    </row>
    <row r="585" spans="1:20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3"/>
      <c r="T585" s="3"/>
    </row>
    <row r="586" spans="1:20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3"/>
      <c r="T586" s="3"/>
    </row>
    <row r="587" spans="1:20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3"/>
      <c r="T587" s="3"/>
    </row>
    <row r="588" spans="1:20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3"/>
      <c r="T588" s="3"/>
    </row>
    <row r="589" spans="1:20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3"/>
      <c r="T589" s="3"/>
    </row>
    <row r="590" spans="1:20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3"/>
      <c r="T590" s="3"/>
    </row>
    <row r="591" spans="1:20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3"/>
      <c r="T591" s="3"/>
    </row>
    <row r="592" spans="1:20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3"/>
      <c r="T592" s="3"/>
    </row>
    <row r="593" spans="1:20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3"/>
      <c r="T593" s="3"/>
    </row>
    <row r="594" spans="1:20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3"/>
      <c r="T594" s="3"/>
    </row>
    <row r="595" spans="1:20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3"/>
      <c r="T595" s="3"/>
    </row>
    <row r="596" spans="1:20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3"/>
      <c r="T596" s="3"/>
    </row>
    <row r="597" spans="1:20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3"/>
      <c r="T597" s="3"/>
    </row>
    <row r="598" spans="1:20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3"/>
      <c r="T598" s="3"/>
    </row>
    <row r="599" spans="1:20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3"/>
      <c r="T599" s="3"/>
    </row>
    <row r="600" spans="1:20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3"/>
      <c r="T600" s="3"/>
    </row>
    <row r="601" spans="1:20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3"/>
      <c r="T601" s="3"/>
    </row>
    <row r="602" spans="1:20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3"/>
      <c r="T602" s="3"/>
    </row>
    <row r="603" spans="1:20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3"/>
      <c r="T603" s="3"/>
    </row>
    <row r="604" spans="1:20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3"/>
      <c r="T604" s="3"/>
    </row>
    <row r="605" spans="1:20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3"/>
      <c r="T605" s="3"/>
    </row>
    <row r="606" spans="1:20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3"/>
      <c r="T606" s="3"/>
    </row>
    <row r="607" spans="1:20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3"/>
      <c r="T607" s="3"/>
    </row>
    <row r="608" spans="1:20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3"/>
      <c r="T608" s="3"/>
    </row>
    <row r="609" spans="1:20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3"/>
      <c r="T609" s="3"/>
    </row>
    <row r="610" spans="1:20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3"/>
      <c r="T610" s="3"/>
    </row>
    <row r="611" spans="1:20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3"/>
      <c r="T611" s="3"/>
    </row>
    <row r="612" spans="1:20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3"/>
      <c r="T612" s="3"/>
    </row>
    <row r="613" spans="1:20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3"/>
      <c r="T613" s="3"/>
    </row>
    <row r="614" spans="1:20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3"/>
      <c r="T614" s="3"/>
    </row>
    <row r="615" spans="1:20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3"/>
      <c r="T615" s="3"/>
    </row>
    <row r="616" spans="1:20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3"/>
      <c r="T616" s="3"/>
    </row>
    <row r="617" spans="1:20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3"/>
      <c r="T617" s="3"/>
    </row>
    <row r="618" spans="1:20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3"/>
      <c r="T618" s="3"/>
    </row>
    <row r="619" spans="1:20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3"/>
      <c r="T619" s="3"/>
    </row>
    <row r="620" spans="1:20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3"/>
      <c r="T620" s="3"/>
    </row>
    <row r="621" spans="1:20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3"/>
      <c r="T621" s="3"/>
    </row>
    <row r="622" spans="1:20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3"/>
      <c r="T622" s="3"/>
    </row>
    <row r="623" spans="1:20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3"/>
      <c r="T623" s="3"/>
    </row>
    <row r="624" spans="1:20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3"/>
      <c r="T624" s="3"/>
    </row>
    <row r="625" spans="1:20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3"/>
      <c r="T625" s="3"/>
    </row>
    <row r="626" spans="1:20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3"/>
      <c r="T626" s="3"/>
    </row>
    <row r="627" spans="1:20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3"/>
      <c r="T627" s="3"/>
    </row>
    <row r="628" spans="1:20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3"/>
      <c r="T628" s="3"/>
    </row>
    <row r="629" spans="1:20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3"/>
      <c r="T629" s="3"/>
    </row>
    <row r="630" spans="1:20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3"/>
      <c r="T630" s="3"/>
    </row>
    <row r="631" spans="1:20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3"/>
      <c r="T631" s="3"/>
    </row>
    <row r="632" spans="1:20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3"/>
      <c r="T632" s="3"/>
    </row>
    <row r="633" spans="1:20" ht="1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20" ht="1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20" ht="1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20" ht="1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20" ht="1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20" ht="1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20" ht="1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20" ht="1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</sheetData>
  <mergeCells count="16">
    <mergeCell ref="C13:F13"/>
    <mergeCell ref="A1:K1"/>
    <mergeCell ref="A2:K2"/>
    <mergeCell ref="C5:F5"/>
    <mergeCell ref="D8:F8"/>
    <mergeCell ref="D10:F10"/>
    <mergeCell ref="D32:F32"/>
    <mergeCell ref="D35:F35"/>
    <mergeCell ref="C39:F39"/>
    <mergeCell ref="C42:F42"/>
    <mergeCell ref="C15:F15"/>
    <mergeCell ref="C17:F17"/>
    <mergeCell ref="C19:F19"/>
    <mergeCell ref="C22:F22"/>
    <mergeCell ref="A25:K25"/>
    <mergeCell ref="C28:F28"/>
  </mergeCells>
  <pageMargins left="0.2" right="0.2" top="0.75" bottom="0.5" header="0.3" footer="0.3"/>
  <pageSetup paperSize="256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view="pageBreakPreview" topLeftCell="A22" zoomScale="130" zoomScaleSheetLayoutView="130" workbookViewId="0">
      <selection activeCell="A20" sqref="A20"/>
    </sheetView>
  </sheetViews>
  <sheetFormatPr defaultRowHeight="15"/>
  <cols>
    <col min="1" max="1" width="33.5703125" customWidth="1"/>
    <col min="2" max="2" width="13.28515625" customWidth="1"/>
    <col min="3" max="3" width="14.5703125" customWidth="1"/>
    <col min="4" max="4" width="12.7109375" customWidth="1"/>
    <col min="5" max="5" width="14.5703125" customWidth="1"/>
    <col min="6" max="6" width="14.85546875" customWidth="1"/>
    <col min="7" max="7" width="18.85546875" customWidth="1"/>
  </cols>
  <sheetData>
    <row r="1" spans="1:11" ht="14.1" customHeight="1">
      <c r="A1" s="59" t="s">
        <v>27</v>
      </c>
      <c r="B1" s="59"/>
      <c r="C1" s="59"/>
      <c r="D1" s="59"/>
      <c r="E1" s="19"/>
      <c r="F1" s="19"/>
      <c r="G1" s="19"/>
    </row>
    <row r="2" spans="1:11" ht="14.1" customHeight="1">
      <c r="A2" s="19" t="s">
        <v>28</v>
      </c>
      <c r="B2" s="19"/>
      <c r="C2" s="19"/>
      <c r="D2" s="19"/>
      <c r="E2" s="19"/>
      <c r="F2" s="19"/>
      <c r="G2" s="19"/>
    </row>
    <row r="3" spans="1:11" ht="14.1" customHeight="1">
      <c r="A3" s="60" t="s">
        <v>29</v>
      </c>
      <c r="B3" s="60"/>
      <c r="C3" s="60"/>
      <c r="D3" s="60"/>
      <c r="E3" s="60"/>
      <c r="F3" s="60"/>
      <c r="G3" s="60"/>
    </row>
    <row r="4" spans="1:11" ht="14.1" customHeight="1">
      <c r="A4" s="65">
        <v>44651</v>
      </c>
      <c r="B4" s="65"/>
      <c r="C4" s="65"/>
      <c r="D4" s="65"/>
      <c r="E4" s="65"/>
      <c r="F4" s="65"/>
      <c r="G4" s="65"/>
    </row>
    <row r="5" spans="1:11" ht="14.1" customHeight="1">
      <c r="A5" s="60" t="s">
        <v>31</v>
      </c>
      <c r="B5" s="60"/>
      <c r="C5" s="60"/>
      <c r="D5" s="60"/>
      <c r="E5" s="60"/>
      <c r="F5" s="60"/>
      <c r="G5" s="60"/>
      <c r="H5" s="20"/>
      <c r="I5" s="20"/>
      <c r="J5" s="20"/>
      <c r="K5" s="20"/>
    </row>
    <row r="6" spans="1:11" ht="7.5" customHeight="1">
      <c r="A6" s="19"/>
      <c r="B6" s="19"/>
      <c r="C6" s="19"/>
      <c r="D6" s="19"/>
      <c r="E6" s="19"/>
      <c r="F6" s="19"/>
      <c r="G6" s="19"/>
    </row>
    <row r="7" spans="1:11" ht="14.1" customHeight="1">
      <c r="A7" s="61" t="s">
        <v>32</v>
      </c>
      <c r="B7" s="62" t="s">
        <v>33</v>
      </c>
      <c r="C7" s="62"/>
      <c r="D7" s="61" t="s">
        <v>34</v>
      </c>
      <c r="E7" s="61" t="s">
        <v>35</v>
      </c>
      <c r="F7" s="63" t="s">
        <v>36</v>
      </c>
      <c r="G7" s="61" t="s">
        <v>37</v>
      </c>
    </row>
    <row r="8" spans="1:11" ht="14.1" customHeight="1">
      <c r="A8" s="61"/>
      <c r="B8" s="64" t="s">
        <v>38</v>
      </c>
      <c r="C8" s="63" t="s">
        <v>39</v>
      </c>
      <c r="D8" s="61"/>
      <c r="E8" s="61"/>
      <c r="F8" s="61"/>
      <c r="G8" s="61"/>
    </row>
    <row r="9" spans="1:11" ht="14.1" customHeight="1">
      <c r="A9" s="61"/>
      <c r="B9" s="62"/>
      <c r="C9" s="61"/>
      <c r="D9" s="61"/>
      <c r="E9" s="61"/>
      <c r="F9" s="61"/>
      <c r="G9" s="61"/>
    </row>
    <row r="10" spans="1:11" ht="14.1" customHeight="1">
      <c r="A10" s="61"/>
      <c r="B10" s="62"/>
      <c r="C10" s="61"/>
      <c r="D10" s="61"/>
      <c r="E10" s="61"/>
      <c r="F10" s="61"/>
      <c r="G10" s="61"/>
    </row>
    <row r="11" spans="1:11" ht="14.1" customHeight="1">
      <c r="A11" s="21" t="s">
        <v>40</v>
      </c>
      <c r="B11" s="22"/>
      <c r="C11" s="22"/>
      <c r="D11" s="22"/>
      <c r="E11" s="22"/>
      <c r="F11" s="22"/>
      <c r="G11" s="22"/>
    </row>
    <row r="12" spans="1:11" ht="14.1" customHeight="1">
      <c r="A12" s="23" t="s">
        <v>41</v>
      </c>
      <c r="B12" s="40">
        <v>7820974</v>
      </c>
      <c r="C12" s="40">
        <f>10848939+7400000</f>
        <v>18248939</v>
      </c>
      <c r="D12" s="22"/>
      <c r="E12" s="22"/>
      <c r="F12" s="22"/>
      <c r="G12" s="24">
        <f>SUM(B12:F12)</f>
        <v>26069913</v>
      </c>
    </row>
    <row r="13" spans="1:11" ht="14.1" customHeight="1">
      <c r="A13" s="23" t="s">
        <v>42</v>
      </c>
      <c r="B13" s="40"/>
      <c r="C13" s="40">
        <v>1925382.2</v>
      </c>
      <c r="D13" s="22"/>
      <c r="E13" s="22"/>
      <c r="F13" s="22"/>
      <c r="G13" s="22">
        <f t="shared" ref="G13:G20" si="0">SUM(B13:F13)</f>
        <v>1925382.2</v>
      </c>
    </row>
    <row r="14" spans="1:11" ht="14.1" customHeight="1">
      <c r="A14" s="25" t="s">
        <v>43</v>
      </c>
      <c r="B14" s="26"/>
      <c r="C14" s="26"/>
      <c r="D14" s="26"/>
      <c r="E14" s="26"/>
      <c r="F14" s="26"/>
      <c r="G14" s="22">
        <f t="shared" si="0"/>
        <v>0</v>
      </c>
    </row>
    <row r="15" spans="1:11" ht="14.1" customHeight="1">
      <c r="A15" s="41" t="s">
        <v>77</v>
      </c>
      <c r="B15" s="26"/>
      <c r="C15" s="26"/>
      <c r="D15" s="26"/>
      <c r="E15" s="26"/>
      <c r="F15" s="26">
        <v>2680651.77</v>
      </c>
      <c r="G15" s="22">
        <f t="shared" si="0"/>
        <v>2680651.77</v>
      </c>
    </row>
    <row r="16" spans="1:11" ht="14.1" customHeight="1">
      <c r="A16" s="41" t="s">
        <v>78</v>
      </c>
      <c r="B16" s="26"/>
      <c r="C16" s="26"/>
      <c r="D16" s="26"/>
      <c r="E16" s="26"/>
      <c r="F16" s="26">
        <v>365863.53</v>
      </c>
      <c r="G16" s="22">
        <f t="shared" si="0"/>
        <v>365863.53</v>
      </c>
    </row>
    <row r="17" spans="1:7" ht="14.1" customHeight="1">
      <c r="A17" s="41" t="s">
        <v>79</v>
      </c>
      <c r="B17" s="26"/>
      <c r="C17" s="26"/>
      <c r="D17" s="26"/>
      <c r="E17" s="26"/>
      <c r="F17" s="26">
        <v>1703366.41</v>
      </c>
      <c r="G17" s="22">
        <f t="shared" si="0"/>
        <v>1703366.41</v>
      </c>
    </row>
    <row r="18" spans="1:7" ht="14.1" customHeight="1">
      <c r="A18" s="41" t="s">
        <v>80</v>
      </c>
      <c r="B18" s="26"/>
      <c r="C18" s="26"/>
      <c r="D18" s="26"/>
      <c r="E18" s="26"/>
      <c r="F18" s="26">
        <v>1135836.51</v>
      </c>
      <c r="G18" s="22">
        <f t="shared" si="0"/>
        <v>1135836.51</v>
      </c>
    </row>
    <row r="19" spans="1:7" ht="14.1" customHeight="1">
      <c r="A19" s="41" t="s">
        <v>81</v>
      </c>
      <c r="B19" s="26"/>
      <c r="C19" s="26"/>
      <c r="D19" s="26"/>
      <c r="E19" s="26"/>
      <c r="F19" s="26">
        <v>0</v>
      </c>
      <c r="G19" s="22">
        <f t="shared" si="0"/>
        <v>0</v>
      </c>
    </row>
    <row r="20" spans="1:7" ht="14.1" customHeight="1">
      <c r="A20" s="30" t="s">
        <v>49</v>
      </c>
      <c r="B20" s="26"/>
      <c r="C20" s="31"/>
      <c r="D20" s="26"/>
      <c r="E20" s="31">
        <v>3146.8</v>
      </c>
      <c r="F20" s="26"/>
      <c r="G20" s="22">
        <f t="shared" si="0"/>
        <v>3146.8</v>
      </c>
    </row>
    <row r="21" spans="1:7" ht="14.1" customHeight="1">
      <c r="A21" s="21" t="s">
        <v>50</v>
      </c>
      <c r="B21" s="32">
        <f>SUM(B11:B20)</f>
        <v>7820974</v>
      </c>
      <c r="C21" s="32">
        <f t="shared" ref="C21:G21" si="1">SUM(C11:C20)</f>
        <v>20174321.199999999</v>
      </c>
      <c r="D21" s="32">
        <f t="shared" si="1"/>
        <v>0</v>
      </c>
      <c r="E21" s="32">
        <f>+E20</f>
        <v>3146.8</v>
      </c>
      <c r="F21" s="32">
        <f>SUM(F15:F19)</f>
        <v>5885718.2199999997</v>
      </c>
      <c r="G21" s="32">
        <f t="shared" si="1"/>
        <v>33884160.219999999</v>
      </c>
    </row>
    <row r="22" spans="1:7" ht="14.1" customHeight="1">
      <c r="A22" s="21" t="s">
        <v>51</v>
      </c>
      <c r="B22" s="32"/>
      <c r="C22" s="32"/>
      <c r="D22" s="32"/>
      <c r="E22" s="32"/>
      <c r="F22" s="32"/>
      <c r="G22" s="32"/>
    </row>
    <row r="23" spans="1:7" ht="14.1" customHeight="1">
      <c r="A23" s="21" t="s">
        <v>52</v>
      </c>
      <c r="B23" s="33"/>
      <c r="C23" s="34">
        <v>100000</v>
      </c>
      <c r="D23" s="32"/>
      <c r="E23" s="32"/>
      <c r="F23" s="33"/>
      <c r="G23" s="22">
        <f t="shared" ref="G23:G36" si="2">SUM(B23:F23)</f>
        <v>100000</v>
      </c>
    </row>
    <row r="24" spans="1:7" ht="14.1" customHeight="1">
      <c r="A24" s="21" t="s">
        <v>53</v>
      </c>
      <c r="B24" s="34"/>
      <c r="C24" s="34">
        <v>390325.25</v>
      </c>
      <c r="D24" s="42"/>
      <c r="E24" s="42"/>
      <c r="F24" s="34"/>
      <c r="G24" s="22">
        <f t="shared" si="2"/>
        <v>390325.25</v>
      </c>
    </row>
    <row r="25" spans="1:7" ht="14.1" customHeight="1">
      <c r="A25" s="21" t="s">
        <v>54</v>
      </c>
      <c r="B25" s="34"/>
      <c r="C25" s="34">
        <v>1082040</v>
      </c>
      <c r="D25" s="42"/>
      <c r="E25" s="42"/>
      <c r="F25" s="34"/>
      <c r="G25" s="22">
        <f t="shared" si="2"/>
        <v>1082040</v>
      </c>
    </row>
    <row r="26" spans="1:7" ht="14.1" customHeight="1">
      <c r="A26" s="21" t="s">
        <v>55</v>
      </c>
      <c r="B26" s="34"/>
      <c r="C26" s="34">
        <v>402936</v>
      </c>
      <c r="D26" s="42"/>
      <c r="E26" s="42"/>
      <c r="F26" s="34"/>
      <c r="G26" s="22">
        <f t="shared" si="2"/>
        <v>402936</v>
      </c>
    </row>
    <row r="27" spans="1:7" ht="14.1" customHeight="1">
      <c r="A27" s="21" t="s">
        <v>69</v>
      </c>
      <c r="B27" s="34"/>
      <c r="C27" s="34"/>
      <c r="D27" s="42"/>
      <c r="E27" s="42"/>
      <c r="F27" s="34"/>
      <c r="G27" s="22">
        <f t="shared" si="2"/>
        <v>0</v>
      </c>
    </row>
    <row r="28" spans="1:7" ht="14.1" customHeight="1">
      <c r="A28" s="21" t="s">
        <v>70</v>
      </c>
      <c r="B28" s="34"/>
      <c r="C28" s="34">
        <v>106416</v>
      </c>
      <c r="D28" s="42"/>
      <c r="E28" s="42"/>
      <c r="F28" s="34"/>
      <c r="G28" s="22">
        <f t="shared" si="2"/>
        <v>106416</v>
      </c>
    </row>
    <row r="29" spans="1:7" ht="14.1" customHeight="1">
      <c r="A29" s="21" t="s">
        <v>57</v>
      </c>
      <c r="B29" s="34"/>
      <c r="C29" s="34">
        <v>116006</v>
      </c>
      <c r="D29" s="42"/>
      <c r="E29" s="42"/>
      <c r="F29" s="34"/>
      <c r="G29" s="22">
        <f t="shared" si="2"/>
        <v>116006</v>
      </c>
    </row>
    <row r="30" spans="1:7" ht="14.1" customHeight="1">
      <c r="A30" s="21" t="s">
        <v>71</v>
      </c>
      <c r="B30" s="34"/>
      <c r="C30" s="34"/>
      <c r="D30" s="42"/>
      <c r="E30" s="42"/>
      <c r="F30" s="34"/>
      <c r="G30" s="22"/>
    </row>
    <row r="31" spans="1:7" ht="14.1" customHeight="1">
      <c r="A31" s="21" t="s">
        <v>72</v>
      </c>
      <c r="B31" s="34"/>
      <c r="C31" s="34">
        <v>500000</v>
      </c>
      <c r="D31" s="42"/>
      <c r="E31" s="42"/>
      <c r="F31" s="34"/>
      <c r="G31" s="22"/>
    </row>
    <row r="32" spans="1:7" ht="14.1" customHeight="1">
      <c r="A32" s="23" t="s">
        <v>73</v>
      </c>
      <c r="B32" s="34"/>
      <c r="C32" s="34"/>
      <c r="D32" s="42"/>
      <c r="E32" s="42"/>
      <c r="F32" s="34"/>
      <c r="G32" s="22"/>
    </row>
    <row r="33" spans="1:7" ht="14.1" customHeight="1">
      <c r="A33" s="23" t="s">
        <v>74</v>
      </c>
      <c r="B33" s="35"/>
      <c r="C33" s="35"/>
      <c r="D33" s="40"/>
      <c r="E33" s="40"/>
      <c r="F33" s="35"/>
      <c r="G33" s="22">
        <f t="shared" si="2"/>
        <v>0</v>
      </c>
    </row>
    <row r="34" spans="1:7" ht="14.1" customHeight="1">
      <c r="A34" s="23" t="s">
        <v>75</v>
      </c>
      <c r="B34" s="35"/>
      <c r="C34" s="35"/>
      <c r="D34" s="40"/>
      <c r="E34" s="40"/>
      <c r="F34" s="35"/>
      <c r="G34" s="22"/>
    </row>
    <row r="35" spans="1:7" ht="14.1" customHeight="1">
      <c r="A35" s="23" t="s">
        <v>60</v>
      </c>
      <c r="B35" s="24"/>
      <c r="C35" s="24"/>
      <c r="D35" s="22"/>
      <c r="E35" s="22"/>
      <c r="F35" s="22"/>
      <c r="G35" s="22"/>
    </row>
    <row r="36" spans="1:7" ht="14.1" customHeight="1">
      <c r="A36" s="23" t="s">
        <v>61</v>
      </c>
      <c r="B36" s="24">
        <f>SUM(B23:B35)</f>
        <v>0</v>
      </c>
      <c r="C36" s="24">
        <f>SUM(C23:C35)</f>
        <v>2697723.25</v>
      </c>
      <c r="D36" s="22">
        <f>SUM(D23:D35)</f>
        <v>0</v>
      </c>
      <c r="E36" s="22">
        <f>SUM(E23:E35)</f>
        <v>0</v>
      </c>
      <c r="F36" s="22">
        <f>SUM(F23:F35)</f>
        <v>0</v>
      </c>
      <c r="G36" s="22">
        <f t="shared" si="2"/>
        <v>2697723.25</v>
      </c>
    </row>
    <row r="37" spans="1:7" ht="14.1" customHeight="1">
      <c r="A37" s="23" t="s">
        <v>62</v>
      </c>
      <c r="B37" s="24">
        <f t="shared" ref="B37:G37" si="3">+B21-B36</f>
        <v>7820974</v>
      </c>
      <c r="C37" s="24">
        <f t="shared" si="3"/>
        <v>17476597.949999999</v>
      </c>
      <c r="D37" s="22">
        <f t="shared" si="3"/>
        <v>0</v>
      </c>
      <c r="E37" s="22">
        <f>+E20-E36</f>
        <v>3146.8</v>
      </c>
      <c r="F37" s="22">
        <f t="shared" si="3"/>
        <v>5885718.2199999997</v>
      </c>
      <c r="G37" s="22">
        <f t="shared" si="3"/>
        <v>31186436.969999999</v>
      </c>
    </row>
    <row r="38" spans="1:7" ht="14.1" customHeight="1">
      <c r="A38" s="19"/>
      <c r="B38" s="19"/>
      <c r="C38" s="19"/>
      <c r="D38" s="19"/>
      <c r="E38" s="19"/>
      <c r="F38" s="19"/>
      <c r="G38" s="19"/>
    </row>
    <row r="39" spans="1:7" ht="14.1" customHeight="1">
      <c r="A39" s="57" t="s">
        <v>76</v>
      </c>
      <c r="B39" s="57"/>
      <c r="C39" s="57"/>
      <c r="D39" s="57"/>
      <c r="E39" s="57"/>
      <c r="F39" s="57"/>
      <c r="G39" s="57"/>
    </row>
    <row r="40" spans="1:7" ht="14.1" customHeight="1">
      <c r="A40" s="39"/>
      <c r="B40" s="39"/>
      <c r="C40" s="39"/>
      <c r="D40" s="39"/>
      <c r="E40" s="39"/>
      <c r="F40" s="39"/>
      <c r="G40" s="39"/>
    </row>
    <row r="41" spans="1:7" ht="14.1" customHeight="1">
      <c r="A41" s="19"/>
      <c r="B41" s="19"/>
      <c r="C41" s="37"/>
      <c r="D41" s="37"/>
      <c r="E41" s="37"/>
      <c r="F41" s="37"/>
      <c r="G41" s="37"/>
    </row>
    <row r="42" spans="1:7" ht="14.1" customHeight="1">
      <c r="A42" s="58" t="s">
        <v>64</v>
      </c>
      <c r="B42" s="58"/>
      <c r="C42" s="19"/>
      <c r="D42" s="19"/>
      <c r="E42" s="19"/>
      <c r="F42" s="19"/>
      <c r="G42" s="19"/>
    </row>
    <row r="43" spans="1:7" ht="14.1" customHeight="1">
      <c r="A43" s="58" t="s">
        <v>65</v>
      </c>
      <c r="B43" s="58"/>
      <c r="C43" s="19"/>
      <c r="D43" s="19"/>
      <c r="E43" s="19"/>
      <c r="F43" s="19"/>
      <c r="G43" s="19"/>
    </row>
    <row r="44" spans="1:7" ht="14.1" customHeight="1"/>
    <row r="45" spans="1:7" ht="14.1" customHeight="1"/>
    <row r="46" spans="1:7" ht="14.1" customHeight="1"/>
    <row r="47" spans="1:7" ht="14.1" customHeight="1"/>
    <row r="48" spans="1:7" ht="14.1" customHeight="1"/>
    <row r="49" ht="14.1" customHeight="1"/>
    <row r="50" ht="15" customHeight="1"/>
    <row r="51" ht="15" customHeight="1"/>
    <row r="52" ht="15" customHeight="1"/>
  </sheetData>
  <mergeCells count="15">
    <mergeCell ref="A39:G39"/>
    <mergeCell ref="A42:B42"/>
    <mergeCell ref="A43:B43"/>
    <mergeCell ref="A1:D1"/>
    <mergeCell ref="A3:G3"/>
    <mergeCell ref="A4:G4"/>
    <mergeCell ref="A5:G5"/>
    <mergeCell ref="A7:A10"/>
    <mergeCell ref="B7:C7"/>
    <mergeCell ref="D7:D10"/>
    <mergeCell ref="E7:E10"/>
    <mergeCell ref="F7:F10"/>
    <mergeCell ref="G7:G10"/>
    <mergeCell ref="B8:B10"/>
    <mergeCell ref="C8:C10"/>
  </mergeCells>
  <pageMargins left="1.75" right="0.5" top="0.5" bottom="0.25" header="0.31496062992126" footer="0.31496062992126"/>
  <pageSetup paperSize="256" scale="9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130" zoomScaleSheetLayoutView="130" workbookViewId="0">
      <selection activeCell="A5" sqref="A5:G5"/>
    </sheetView>
  </sheetViews>
  <sheetFormatPr defaultRowHeight="15"/>
  <cols>
    <col min="1" max="1" width="33.5703125" customWidth="1"/>
    <col min="2" max="2" width="13.28515625" customWidth="1"/>
    <col min="3" max="3" width="14.5703125" customWidth="1"/>
    <col min="4" max="4" width="12.7109375" customWidth="1"/>
    <col min="5" max="5" width="14.5703125" customWidth="1"/>
    <col min="6" max="6" width="14.85546875" customWidth="1"/>
    <col min="7" max="7" width="18.85546875" customWidth="1"/>
  </cols>
  <sheetData>
    <row r="1" spans="1:11" ht="14.1" customHeight="1">
      <c r="A1" s="59"/>
      <c r="B1" s="59"/>
      <c r="C1" s="59"/>
      <c r="D1" s="59"/>
      <c r="E1" s="19"/>
      <c r="F1" s="19"/>
      <c r="G1" s="19"/>
    </row>
    <row r="2" spans="1:11" ht="14.1" customHeight="1">
      <c r="A2" s="19"/>
      <c r="B2" s="19"/>
      <c r="C2" s="19"/>
      <c r="D2" s="19"/>
      <c r="E2" s="19"/>
      <c r="F2" s="19"/>
      <c r="G2" s="19"/>
    </row>
    <row r="3" spans="1:11" ht="14.1" customHeight="1">
      <c r="A3" s="60"/>
      <c r="B3" s="60"/>
      <c r="C3" s="60"/>
      <c r="D3" s="60"/>
      <c r="E3" s="60"/>
      <c r="F3" s="60"/>
      <c r="G3" s="60"/>
    </row>
    <row r="4" spans="1:11" ht="14.1" customHeight="1">
      <c r="A4" s="65">
        <v>44651</v>
      </c>
      <c r="B4" s="65"/>
      <c r="C4" s="65"/>
      <c r="D4" s="65"/>
      <c r="E4" s="65"/>
      <c r="F4" s="65"/>
      <c r="G4" s="65"/>
    </row>
    <row r="5" spans="1:11" ht="14.1" customHeight="1">
      <c r="A5" s="60"/>
      <c r="B5" s="60"/>
      <c r="C5" s="60"/>
      <c r="D5" s="60"/>
      <c r="E5" s="60"/>
      <c r="F5" s="60"/>
      <c r="G5" s="60"/>
      <c r="H5" s="20"/>
      <c r="I5" s="20"/>
      <c r="J5" s="20"/>
      <c r="K5" s="20"/>
    </row>
    <row r="6" spans="1:11" ht="14.1" customHeight="1"/>
    <row r="7" spans="1:11" ht="14.1" customHeight="1"/>
    <row r="8" spans="1:11" ht="15" customHeight="1"/>
    <row r="9" spans="1:11" ht="15" customHeight="1"/>
    <row r="10" spans="1:11" ht="15" customHeight="1"/>
  </sheetData>
  <mergeCells count="4">
    <mergeCell ref="A1:D1"/>
    <mergeCell ref="A3:G3"/>
    <mergeCell ref="A4:G4"/>
    <mergeCell ref="A5:G5"/>
  </mergeCells>
  <pageMargins left="1.75" right="0.5" top="0.5" bottom="0.25" header="0.31496062992126" footer="0.31496062992126"/>
  <pageSetup paperSize="256" scale="97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topLeftCell="A31" zoomScale="130" zoomScaleSheetLayoutView="130" workbookViewId="0">
      <selection activeCell="I39" sqref="I39"/>
    </sheetView>
  </sheetViews>
  <sheetFormatPr defaultRowHeight="15"/>
  <cols>
    <col min="1" max="1" width="33.5703125" customWidth="1"/>
    <col min="2" max="2" width="13.28515625" customWidth="1"/>
    <col min="3" max="3" width="14.5703125" customWidth="1"/>
    <col min="4" max="4" width="12.7109375" customWidth="1"/>
    <col min="5" max="5" width="14.5703125" customWidth="1"/>
    <col min="6" max="6" width="14.85546875" customWidth="1"/>
    <col min="7" max="7" width="18.85546875" customWidth="1"/>
  </cols>
  <sheetData>
    <row r="1" spans="1:11" ht="14.1" customHeight="1">
      <c r="A1" s="59" t="s">
        <v>27</v>
      </c>
      <c r="B1" s="59"/>
      <c r="C1" s="59"/>
      <c r="D1" s="59"/>
      <c r="E1" s="19"/>
      <c r="F1" s="19"/>
      <c r="G1" s="19"/>
    </row>
    <row r="2" spans="1:11" ht="14.1" customHeight="1">
      <c r="A2" s="19" t="s">
        <v>28</v>
      </c>
      <c r="B2" s="19"/>
      <c r="C2" s="19"/>
      <c r="D2" s="19"/>
      <c r="E2" s="19"/>
      <c r="F2" s="19"/>
      <c r="G2" s="19"/>
    </row>
    <row r="3" spans="1:11" ht="14.1" customHeight="1">
      <c r="A3" s="60" t="s">
        <v>29</v>
      </c>
      <c r="B3" s="60"/>
      <c r="C3" s="60"/>
      <c r="D3" s="60"/>
      <c r="E3" s="60"/>
      <c r="F3" s="60"/>
      <c r="G3" s="60"/>
    </row>
    <row r="4" spans="1:11" ht="14.1" customHeight="1">
      <c r="A4" s="60" t="s">
        <v>82</v>
      </c>
      <c r="B4" s="60"/>
      <c r="C4" s="60"/>
      <c r="D4" s="60"/>
      <c r="E4" s="60"/>
      <c r="F4" s="60"/>
      <c r="G4" s="60"/>
    </row>
    <row r="5" spans="1:11" ht="14.1" customHeight="1">
      <c r="A5" s="60" t="s">
        <v>31</v>
      </c>
      <c r="B5" s="60"/>
      <c r="C5" s="60"/>
      <c r="D5" s="60"/>
      <c r="E5" s="60"/>
      <c r="F5" s="60"/>
      <c r="G5" s="60"/>
      <c r="H5" s="20"/>
      <c r="I5" s="20"/>
      <c r="J5" s="20"/>
      <c r="K5" s="20"/>
    </row>
    <row r="6" spans="1:11" ht="7.5" customHeight="1">
      <c r="A6" s="19"/>
      <c r="B6" s="19"/>
      <c r="C6" s="19"/>
      <c r="D6" s="19"/>
      <c r="E6" s="19"/>
      <c r="F6" s="19"/>
      <c r="G6" s="19"/>
    </row>
    <row r="7" spans="1:11" ht="14.1" customHeight="1">
      <c r="A7" s="61" t="s">
        <v>32</v>
      </c>
      <c r="B7" s="62" t="s">
        <v>33</v>
      </c>
      <c r="C7" s="62"/>
      <c r="D7" s="61" t="s">
        <v>34</v>
      </c>
      <c r="E7" s="61" t="s">
        <v>35</v>
      </c>
      <c r="F7" s="63" t="s">
        <v>36</v>
      </c>
      <c r="G7" s="61" t="s">
        <v>37</v>
      </c>
    </row>
    <row r="8" spans="1:11" ht="14.1" customHeight="1">
      <c r="A8" s="61"/>
      <c r="B8" s="64" t="s">
        <v>38</v>
      </c>
      <c r="C8" s="63" t="s">
        <v>39</v>
      </c>
      <c r="D8" s="61"/>
      <c r="E8" s="61"/>
      <c r="F8" s="61"/>
      <c r="G8" s="61"/>
    </row>
    <row r="9" spans="1:11" ht="14.1" customHeight="1">
      <c r="A9" s="61"/>
      <c r="B9" s="62"/>
      <c r="C9" s="61"/>
      <c r="D9" s="61"/>
      <c r="E9" s="61"/>
      <c r="F9" s="61"/>
      <c r="G9" s="61"/>
    </row>
    <row r="10" spans="1:11" ht="14.1" customHeight="1">
      <c r="A10" s="61"/>
      <c r="B10" s="62"/>
      <c r="C10" s="61"/>
      <c r="D10" s="61"/>
      <c r="E10" s="61"/>
      <c r="F10" s="61"/>
      <c r="G10" s="61"/>
    </row>
    <row r="11" spans="1:11" ht="14.1" customHeight="1">
      <c r="A11" s="21" t="s">
        <v>40</v>
      </c>
      <c r="B11" s="22"/>
      <c r="C11" s="22"/>
      <c r="D11" s="22"/>
      <c r="E11" s="22"/>
      <c r="F11" s="22"/>
      <c r="G11" s="22"/>
    </row>
    <row r="12" spans="1:11" ht="14.1" customHeight="1">
      <c r="A12" s="23" t="s">
        <v>41</v>
      </c>
      <c r="B12" s="40">
        <v>7820974</v>
      </c>
      <c r="C12" s="40">
        <f>10848939+7400000</f>
        <v>18248939</v>
      </c>
      <c r="D12" s="22"/>
      <c r="E12" s="22"/>
      <c r="F12" s="22"/>
      <c r="G12" s="24">
        <f>SUM(B12:F12)</f>
        <v>26069913</v>
      </c>
    </row>
    <row r="13" spans="1:11" ht="14.1" customHeight="1">
      <c r="A13" s="23" t="s">
        <v>42</v>
      </c>
      <c r="B13" s="40"/>
      <c r="C13" s="40">
        <v>1925382.2</v>
      </c>
      <c r="D13" s="22"/>
      <c r="E13" s="22"/>
      <c r="F13" s="22"/>
      <c r="G13" s="22">
        <f t="shared" ref="G13:G20" si="0">SUM(B13:F13)</f>
        <v>1925382.2</v>
      </c>
    </row>
    <row r="14" spans="1:11" ht="14.1" customHeight="1">
      <c r="A14" s="25" t="s">
        <v>43</v>
      </c>
      <c r="B14" s="26"/>
      <c r="C14" s="26"/>
      <c r="D14" s="26"/>
      <c r="E14" s="26"/>
      <c r="F14" s="26"/>
      <c r="G14" s="22">
        <f t="shared" si="0"/>
        <v>0</v>
      </c>
    </row>
    <row r="15" spans="1:11" ht="14.1" customHeight="1">
      <c r="A15" s="41" t="s">
        <v>77</v>
      </c>
      <c r="B15" s="26"/>
      <c r="C15" s="26"/>
      <c r="D15" s="26"/>
      <c r="E15" s="26"/>
      <c r="F15" s="26">
        <v>2680651.77</v>
      </c>
      <c r="G15" s="22">
        <f t="shared" si="0"/>
        <v>2680651.77</v>
      </c>
    </row>
    <row r="16" spans="1:11" ht="14.1" customHeight="1">
      <c r="A16" s="41" t="s">
        <v>78</v>
      </c>
      <c r="B16" s="26"/>
      <c r="C16" s="26"/>
      <c r="D16" s="26"/>
      <c r="E16" s="26"/>
      <c r="F16" s="26">
        <v>365863.53</v>
      </c>
      <c r="G16" s="22">
        <f t="shared" si="0"/>
        <v>365863.53</v>
      </c>
    </row>
    <row r="17" spans="1:7" ht="14.1" customHeight="1">
      <c r="A17" s="41" t="s">
        <v>79</v>
      </c>
      <c r="B17" s="26"/>
      <c r="C17" s="26"/>
      <c r="D17" s="26"/>
      <c r="E17" s="26"/>
      <c r="F17" s="26">
        <v>1703366.41</v>
      </c>
      <c r="G17" s="22">
        <f t="shared" si="0"/>
        <v>1703366.41</v>
      </c>
    </row>
    <row r="18" spans="1:7" ht="14.1" customHeight="1">
      <c r="A18" s="41" t="s">
        <v>80</v>
      </c>
      <c r="B18" s="26"/>
      <c r="C18" s="26"/>
      <c r="D18" s="26"/>
      <c r="E18" s="26"/>
      <c r="F18" s="26">
        <v>1135836.51</v>
      </c>
      <c r="G18" s="22">
        <f t="shared" si="0"/>
        <v>1135836.51</v>
      </c>
    </row>
    <row r="19" spans="1:7" ht="14.1" customHeight="1">
      <c r="A19" s="41" t="s">
        <v>81</v>
      </c>
      <c r="B19" s="26"/>
      <c r="C19" s="26"/>
      <c r="D19" s="26"/>
      <c r="E19" s="26"/>
      <c r="F19" s="26">
        <v>0</v>
      </c>
      <c r="G19" s="22">
        <f t="shared" si="0"/>
        <v>0</v>
      </c>
    </row>
    <row r="20" spans="1:7" ht="14.1" customHeight="1">
      <c r="A20" s="30" t="s">
        <v>49</v>
      </c>
      <c r="B20" s="26"/>
      <c r="C20" s="31"/>
      <c r="D20" s="26"/>
      <c r="E20" s="31">
        <v>3146.8</v>
      </c>
      <c r="F20" s="26"/>
      <c r="G20" s="22">
        <f t="shared" si="0"/>
        <v>3146.8</v>
      </c>
    </row>
    <row r="21" spans="1:7" ht="14.1" customHeight="1">
      <c r="A21" s="21" t="s">
        <v>50</v>
      </c>
      <c r="B21" s="32">
        <f>SUM(B11:B20)</f>
        <v>7820974</v>
      </c>
      <c r="C21" s="32">
        <f t="shared" ref="C21:G21" si="1">SUM(C11:C20)</f>
        <v>20174321.199999999</v>
      </c>
      <c r="D21" s="32">
        <f t="shared" si="1"/>
        <v>0</v>
      </c>
      <c r="E21" s="32">
        <f>+E20</f>
        <v>3146.8</v>
      </c>
      <c r="F21" s="32">
        <f>SUM(F15:F19)</f>
        <v>5885718.2199999997</v>
      </c>
      <c r="G21" s="32">
        <f t="shared" si="1"/>
        <v>33884160.219999999</v>
      </c>
    </row>
    <row r="22" spans="1:7" ht="14.1" customHeight="1">
      <c r="A22" s="21" t="s">
        <v>51</v>
      </c>
      <c r="B22" s="32"/>
      <c r="C22" s="32"/>
      <c r="D22" s="32"/>
      <c r="E22" s="32"/>
      <c r="F22" s="32"/>
      <c r="G22" s="32"/>
    </row>
    <row r="23" spans="1:7" ht="14.1" customHeight="1">
      <c r="A23" s="21" t="s">
        <v>52</v>
      </c>
      <c r="B23" s="33"/>
      <c r="C23" s="34">
        <v>100000</v>
      </c>
      <c r="D23" s="32"/>
      <c r="E23" s="32"/>
      <c r="F23" s="33"/>
      <c r="G23" s="22">
        <f t="shared" ref="G23:G36" si="2">SUM(B23:F23)</f>
        <v>100000</v>
      </c>
    </row>
    <row r="24" spans="1:7" ht="14.1" customHeight="1">
      <c r="A24" s="21" t="s">
        <v>53</v>
      </c>
      <c r="B24" s="34"/>
      <c r="C24" s="34">
        <v>903968.1</v>
      </c>
      <c r="D24" s="42"/>
      <c r="E24" s="42"/>
      <c r="F24" s="34"/>
      <c r="G24" s="22">
        <f t="shared" si="2"/>
        <v>903968.1</v>
      </c>
    </row>
    <row r="25" spans="1:7" ht="14.1" customHeight="1">
      <c r="A25" s="21" t="s">
        <v>54</v>
      </c>
      <c r="B25" s="34"/>
      <c r="C25" s="34">
        <f>26541.9+249460+1447962.2</f>
        <v>1723964.1</v>
      </c>
      <c r="D25" s="42"/>
      <c r="E25" s="42"/>
      <c r="F25" s="34"/>
      <c r="G25" s="22">
        <f t="shared" si="2"/>
        <v>1723964.1</v>
      </c>
    </row>
    <row r="26" spans="1:7" ht="14.1" customHeight="1">
      <c r="A26" s="21" t="s">
        <v>55</v>
      </c>
      <c r="B26" s="34"/>
      <c r="C26" s="34">
        <v>1222539</v>
      </c>
      <c r="D26" s="42"/>
      <c r="E26" s="42"/>
      <c r="F26" s="34"/>
      <c r="G26" s="22">
        <f t="shared" si="2"/>
        <v>1222539</v>
      </c>
    </row>
    <row r="27" spans="1:7" ht="14.1" customHeight="1">
      <c r="A27" s="21" t="s">
        <v>69</v>
      </c>
      <c r="B27" s="34"/>
      <c r="C27" s="34"/>
      <c r="D27" s="42"/>
      <c r="E27" s="42"/>
      <c r="F27" s="34"/>
      <c r="G27" s="22">
        <f t="shared" si="2"/>
        <v>0</v>
      </c>
    </row>
    <row r="28" spans="1:7" ht="14.1" customHeight="1">
      <c r="A28" s="21" t="s">
        <v>70</v>
      </c>
      <c r="B28" s="34"/>
      <c r="C28" s="34">
        <v>279342</v>
      </c>
      <c r="D28" s="42"/>
      <c r="E28" s="42"/>
      <c r="F28" s="34"/>
      <c r="G28" s="22">
        <f t="shared" si="2"/>
        <v>279342</v>
      </c>
    </row>
    <row r="29" spans="1:7" ht="14.1" customHeight="1">
      <c r="A29" s="21" t="s">
        <v>57</v>
      </c>
      <c r="B29" s="34"/>
      <c r="C29" s="34">
        <f>41000+116006</f>
        <v>157006</v>
      </c>
      <c r="D29" s="42"/>
      <c r="E29" s="42"/>
      <c r="F29" s="34">
        <v>32325</v>
      </c>
      <c r="G29" s="22">
        <f t="shared" si="2"/>
        <v>189331</v>
      </c>
    </row>
    <row r="30" spans="1:7" ht="14.1" customHeight="1">
      <c r="A30" s="21" t="s">
        <v>71</v>
      </c>
      <c r="B30" s="34"/>
      <c r="C30" s="34"/>
      <c r="D30" s="42"/>
      <c r="E30" s="42"/>
      <c r="F30" s="34"/>
      <c r="G30" s="22"/>
    </row>
    <row r="31" spans="1:7" ht="14.1" customHeight="1">
      <c r="A31" s="21" t="s">
        <v>72</v>
      </c>
      <c r="B31" s="34"/>
      <c r="C31" s="34">
        <v>93166</v>
      </c>
      <c r="D31" s="42"/>
      <c r="E31" s="42"/>
      <c r="F31" s="34"/>
      <c r="G31" s="22"/>
    </row>
    <row r="32" spans="1:7" ht="14.1" customHeight="1">
      <c r="A32" s="23" t="s">
        <v>73</v>
      </c>
      <c r="B32" s="34"/>
      <c r="C32" s="34">
        <v>300000</v>
      </c>
      <c r="D32" s="42"/>
      <c r="E32" s="42"/>
      <c r="F32" s="34"/>
      <c r="G32" s="22"/>
    </row>
    <row r="33" spans="1:7" ht="14.1" customHeight="1">
      <c r="A33" s="23" t="s">
        <v>74</v>
      </c>
      <c r="B33" s="35"/>
      <c r="C33" s="35">
        <v>500000</v>
      </c>
      <c r="D33" s="40"/>
      <c r="E33" s="40"/>
      <c r="F33" s="35"/>
      <c r="G33" s="22">
        <f t="shared" si="2"/>
        <v>500000</v>
      </c>
    </row>
    <row r="34" spans="1:7" ht="14.1" customHeight="1">
      <c r="A34" s="23" t="s">
        <v>75</v>
      </c>
      <c r="B34" s="35"/>
      <c r="C34" s="35">
        <v>3800000</v>
      </c>
      <c r="D34" s="40"/>
      <c r="E34" s="40"/>
      <c r="F34" s="35"/>
      <c r="G34" s="22"/>
    </row>
    <row r="35" spans="1:7" ht="14.1" customHeight="1">
      <c r="A35" s="23" t="s">
        <v>60</v>
      </c>
      <c r="B35" s="24"/>
      <c r="C35" s="24"/>
      <c r="D35" s="22"/>
      <c r="E35" s="22"/>
      <c r="F35" s="22"/>
      <c r="G35" s="22"/>
    </row>
    <row r="36" spans="1:7" ht="14.1" customHeight="1">
      <c r="A36" s="23" t="s">
        <v>61</v>
      </c>
      <c r="B36" s="24">
        <f>SUM(B23:B35)</f>
        <v>0</v>
      </c>
      <c r="C36" s="24">
        <f>SUM(C23:C35)</f>
        <v>9079985.1999999993</v>
      </c>
      <c r="D36" s="22">
        <f>SUM(D23:D35)</f>
        <v>0</v>
      </c>
      <c r="E36" s="22">
        <f>SUM(E23:E35)</f>
        <v>0</v>
      </c>
      <c r="F36" s="22">
        <f>SUM(F23:F35)</f>
        <v>32325</v>
      </c>
      <c r="G36" s="22">
        <f t="shared" si="2"/>
        <v>9112310.1999999993</v>
      </c>
    </row>
    <row r="37" spans="1:7" ht="14.1" customHeight="1">
      <c r="A37" s="23" t="s">
        <v>62</v>
      </c>
      <c r="B37" s="24">
        <f t="shared" ref="B37:G37" si="3">+B21-B36</f>
        <v>7820974</v>
      </c>
      <c r="C37" s="24">
        <f t="shared" si="3"/>
        <v>11094336</v>
      </c>
      <c r="D37" s="22">
        <f t="shared" si="3"/>
        <v>0</v>
      </c>
      <c r="E37" s="22">
        <f>+E20-E36</f>
        <v>3146.8</v>
      </c>
      <c r="F37" s="22">
        <f t="shared" si="3"/>
        <v>5853393.2199999997</v>
      </c>
      <c r="G37" s="22">
        <f t="shared" si="3"/>
        <v>24771850.02</v>
      </c>
    </row>
    <row r="38" spans="1:7" ht="14.1" customHeight="1">
      <c r="A38" s="19"/>
      <c r="B38" s="19"/>
      <c r="C38" s="19"/>
      <c r="D38" s="19"/>
      <c r="E38" s="19"/>
      <c r="F38" s="19"/>
      <c r="G38" s="19"/>
    </row>
    <row r="39" spans="1:7" ht="14.1" customHeight="1">
      <c r="A39" s="57" t="s">
        <v>76</v>
      </c>
      <c r="B39" s="57"/>
      <c r="C39" s="57"/>
      <c r="D39" s="57"/>
      <c r="E39" s="57"/>
      <c r="F39" s="57"/>
      <c r="G39" s="57"/>
    </row>
    <row r="40" spans="1:7" ht="14.1" customHeight="1">
      <c r="A40" s="43"/>
      <c r="B40" s="43"/>
      <c r="C40" s="43"/>
      <c r="D40" s="43"/>
      <c r="E40" s="43"/>
      <c r="F40" s="43"/>
      <c r="G40" s="43"/>
    </row>
    <row r="41" spans="1:7" ht="14.1" customHeight="1">
      <c r="A41" s="19"/>
      <c r="B41" s="19"/>
      <c r="C41" s="37"/>
      <c r="D41" s="37"/>
      <c r="E41" s="37"/>
      <c r="F41" s="37"/>
      <c r="G41" s="37"/>
    </row>
    <row r="42" spans="1:7" ht="14.1" customHeight="1">
      <c r="A42" s="58" t="s">
        <v>64</v>
      </c>
      <c r="B42" s="58"/>
      <c r="C42" s="19"/>
      <c r="D42" s="19"/>
      <c r="E42" s="19"/>
      <c r="F42" s="19"/>
      <c r="G42" s="19"/>
    </row>
    <row r="43" spans="1:7" ht="14.1" customHeight="1">
      <c r="A43" s="58" t="s">
        <v>65</v>
      </c>
      <c r="B43" s="58"/>
      <c r="C43" s="19"/>
      <c r="D43" s="19"/>
      <c r="E43" s="19"/>
      <c r="F43" s="19"/>
      <c r="G43" s="19"/>
    </row>
    <row r="44" spans="1:7" ht="14.1" customHeight="1"/>
    <row r="45" spans="1:7" ht="14.1" customHeight="1"/>
    <row r="46" spans="1:7" ht="14.1" customHeight="1"/>
    <row r="47" spans="1:7" ht="14.1" customHeight="1"/>
    <row r="48" spans="1:7" ht="14.1" customHeight="1"/>
    <row r="49" ht="14.1" customHeight="1"/>
    <row r="50" ht="15" customHeight="1"/>
    <row r="51" ht="15" customHeight="1"/>
    <row r="52" ht="15" customHeight="1"/>
  </sheetData>
  <mergeCells count="15">
    <mergeCell ref="A39:G39"/>
    <mergeCell ref="A42:B42"/>
    <mergeCell ref="A43:B43"/>
    <mergeCell ref="A1:D1"/>
    <mergeCell ref="A3:G3"/>
    <mergeCell ref="A4:G4"/>
    <mergeCell ref="A5:G5"/>
    <mergeCell ref="A7:A10"/>
    <mergeCell ref="B7:C7"/>
    <mergeCell ref="D7:D10"/>
    <mergeCell ref="E7:E10"/>
    <mergeCell ref="F7:F10"/>
    <mergeCell ref="G7:G10"/>
    <mergeCell ref="B8:B10"/>
    <mergeCell ref="C8:C10"/>
  </mergeCells>
  <pageMargins left="1.75" right="0.5" top="0.5" bottom="0.25" header="0.31496062992126" footer="0.31496062992126"/>
  <pageSetup paperSize="256" scale="97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2"/>
  <sheetViews>
    <sheetView showGridLines="0" topLeftCell="A25" workbookViewId="0">
      <selection activeCell="L35" sqref="L35"/>
    </sheetView>
  </sheetViews>
  <sheetFormatPr defaultRowHeight="15"/>
  <cols>
    <col min="12" max="12" width="33.85546875" customWidth="1"/>
  </cols>
  <sheetData>
    <row r="1" spans="1:20" ht="43.5" customHeight="1">
      <c r="A1" s="49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4"/>
      <c r="M1" s="4"/>
      <c r="N1" s="2"/>
      <c r="O1" s="2"/>
      <c r="P1" s="2"/>
      <c r="Q1" s="2"/>
      <c r="R1" s="2"/>
      <c r="S1" s="3"/>
      <c r="T1" s="3"/>
    </row>
    <row r="2" spans="1:20" ht="30.75" customHeight="1">
      <c r="A2" s="52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4"/>
      <c r="M2" s="4"/>
      <c r="N2" s="2"/>
      <c r="O2" s="2"/>
      <c r="P2" s="2"/>
      <c r="Q2" s="2"/>
      <c r="R2" s="2"/>
      <c r="S2" s="3"/>
      <c r="T2" s="3"/>
    </row>
    <row r="3" spans="1:20" ht="15.75">
      <c r="A3" s="9" t="s">
        <v>0</v>
      </c>
      <c r="B3" s="6"/>
      <c r="C3" s="7"/>
      <c r="D3" s="7"/>
      <c r="E3" s="7"/>
      <c r="F3" s="7"/>
      <c r="G3" s="7"/>
      <c r="H3" s="7"/>
      <c r="I3" s="7"/>
      <c r="J3" s="7"/>
      <c r="K3" s="10"/>
      <c r="L3" s="4"/>
      <c r="M3" s="4"/>
      <c r="N3" s="2"/>
      <c r="O3" s="2"/>
      <c r="P3" s="2"/>
      <c r="Q3" s="2"/>
      <c r="R3" s="2"/>
      <c r="S3" s="3"/>
      <c r="T3" s="3"/>
    </row>
    <row r="4" spans="1:20" ht="15.75">
      <c r="A4" s="11"/>
      <c r="B4" s="8" t="s">
        <v>1</v>
      </c>
      <c r="C4" s="8"/>
      <c r="D4" s="8"/>
      <c r="E4" s="8"/>
      <c r="F4" s="8"/>
      <c r="G4" s="8"/>
      <c r="H4" s="8"/>
      <c r="I4" s="8"/>
      <c r="J4" s="8"/>
      <c r="K4" s="12"/>
      <c r="L4" s="4"/>
      <c r="M4" s="4"/>
      <c r="N4" s="2"/>
      <c r="O4" s="2"/>
      <c r="P4" s="2"/>
      <c r="Q4" s="2"/>
      <c r="R4" s="2"/>
      <c r="S4" s="3"/>
      <c r="T4" s="3"/>
    </row>
    <row r="5" spans="1:20" ht="15.75">
      <c r="A5" s="11"/>
      <c r="B5" s="8"/>
      <c r="C5" s="56">
        <f>+D8+D10</f>
        <v>19533874.119999997</v>
      </c>
      <c r="D5" s="56"/>
      <c r="E5" s="56"/>
      <c r="F5" s="56"/>
      <c r="G5" s="8"/>
      <c r="H5" s="8"/>
      <c r="I5" s="8"/>
      <c r="J5" s="8"/>
      <c r="K5" s="12"/>
      <c r="L5" s="4"/>
      <c r="M5" s="4"/>
      <c r="N5" s="2"/>
      <c r="O5" s="2"/>
      <c r="P5" s="2"/>
      <c r="Q5" s="2"/>
      <c r="R5" s="2"/>
      <c r="S5" s="3"/>
      <c r="T5" s="3"/>
    </row>
    <row r="6" spans="1:20" ht="15.75">
      <c r="A6" s="11"/>
      <c r="B6" s="8"/>
      <c r="C6" s="8"/>
      <c r="D6" s="8"/>
      <c r="E6" s="8"/>
      <c r="F6" s="8"/>
      <c r="G6" s="8"/>
      <c r="H6" s="8"/>
      <c r="I6" s="8"/>
      <c r="J6" s="8"/>
      <c r="K6" s="12"/>
      <c r="L6" s="4"/>
      <c r="M6" s="4"/>
      <c r="N6" s="2"/>
      <c r="O6" s="2"/>
      <c r="P6" s="2"/>
      <c r="Q6" s="2"/>
      <c r="R6" s="2"/>
      <c r="S6" s="3"/>
      <c r="T6" s="3"/>
    </row>
    <row r="7" spans="1:20" ht="15.75">
      <c r="A7" s="11"/>
      <c r="B7" s="8"/>
      <c r="C7" s="8"/>
      <c r="D7" s="8" t="s">
        <v>2</v>
      </c>
      <c r="E7" s="8"/>
      <c r="F7" s="8"/>
      <c r="G7" s="8"/>
      <c r="H7" s="8"/>
      <c r="I7" s="8"/>
      <c r="J7" s="8"/>
      <c r="K7" s="12"/>
      <c r="L7" s="4"/>
      <c r="M7" s="4"/>
      <c r="N7" s="2"/>
      <c r="O7" s="2"/>
      <c r="P7" s="2"/>
      <c r="Q7" s="2"/>
      <c r="R7" s="2"/>
      <c r="S7" s="3"/>
      <c r="T7" s="3"/>
    </row>
    <row r="8" spans="1:20" ht="15.75">
      <c r="A8" s="11"/>
      <c r="B8" s="8"/>
      <c r="C8" s="8"/>
      <c r="D8" s="56">
        <v>5825858</v>
      </c>
      <c r="E8" s="56"/>
      <c r="F8" s="56"/>
      <c r="G8" s="18"/>
      <c r="H8" s="8"/>
      <c r="I8" s="8"/>
      <c r="J8" s="8"/>
      <c r="K8" s="12"/>
      <c r="L8" s="4"/>
      <c r="M8" s="4"/>
      <c r="N8" s="2"/>
      <c r="O8" s="2"/>
      <c r="P8" s="2"/>
      <c r="Q8" s="2"/>
      <c r="R8" s="2"/>
      <c r="S8" s="3"/>
      <c r="T8" s="3"/>
    </row>
    <row r="9" spans="1:20" ht="15.75">
      <c r="A9" s="11"/>
      <c r="B9" s="8"/>
      <c r="C9" s="8"/>
      <c r="D9" s="8" t="s">
        <v>3</v>
      </c>
      <c r="E9" s="8"/>
      <c r="F9" s="8"/>
      <c r="G9" s="8"/>
      <c r="H9" s="8"/>
      <c r="I9" s="8"/>
      <c r="J9" s="8"/>
      <c r="K9" s="12"/>
      <c r="L9" s="4"/>
      <c r="M9" s="4"/>
      <c r="N9" s="2"/>
      <c r="O9" s="2"/>
      <c r="P9" s="2"/>
      <c r="Q9" s="2"/>
      <c r="R9" s="2"/>
      <c r="S9" s="3"/>
      <c r="T9" s="3"/>
    </row>
    <row r="10" spans="1:20" ht="15.75">
      <c r="A10" s="11"/>
      <c r="B10" s="8"/>
      <c r="C10" s="8"/>
      <c r="D10" s="56">
        <v>13708016.119999999</v>
      </c>
      <c r="E10" s="56"/>
      <c r="F10" s="56"/>
      <c r="G10" s="18"/>
      <c r="H10" s="8"/>
      <c r="I10" s="8"/>
      <c r="J10" s="8"/>
      <c r="K10" s="12"/>
      <c r="L10" s="4"/>
      <c r="M10" s="4"/>
      <c r="N10" s="2"/>
      <c r="O10" s="2"/>
      <c r="P10" s="2"/>
      <c r="Q10" s="2"/>
      <c r="R10" s="2"/>
      <c r="S10" s="3"/>
      <c r="T10" s="3"/>
    </row>
    <row r="11" spans="1:20" ht="15.75">
      <c r="A11" s="11"/>
      <c r="B11" s="8"/>
      <c r="C11" s="8"/>
      <c r="D11" s="8"/>
      <c r="E11" s="8"/>
      <c r="F11" s="8"/>
      <c r="G11" s="8"/>
      <c r="H11" s="8"/>
      <c r="I11" s="8"/>
      <c r="J11" s="8"/>
      <c r="K11" s="12"/>
      <c r="L11" s="4"/>
      <c r="M11" s="4"/>
      <c r="N11" s="2"/>
      <c r="O11" s="2"/>
      <c r="P11" s="2"/>
      <c r="Q11" s="2"/>
      <c r="R11" s="2"/>
      <c r="S11" s="3"/>
      <c r="T11" s="3"/>
    </row>
    <row r="12" spans="1:20" ht="15.75">
      <c r="A12" s="11"/>
      <c r="B12" s="8" t="s">
        <v>4</v>
      </c>
      <c r="C12" s="8"/>
      <c r="D12" s="8"/>
      <c r="E12" s="8"/>
      <c r="F12" s="8"/>
      <c r="G12" s="8"/>
      <c r="H12" s="8"/>
      <c r="I12" s="8"/>
      <c r="J12" s="8"/>
      <c r="K12" s="12"/>
      <c r="L12" s="4"/>
      <c r="M12" s="4"/>
      <c r="N12" s="2"/>
      <c r="O12" s="2"/>
      <c r="P12" s="2"/>
      <c r="Q12" s="2"/>
      <c r="R12" s="2"/>
      <c r="S12" s="3"/>
      <c r="T12" s="3"/>
    </row>
    <row r="13" spans="1:20" ht="15.75">
      <c r="A13" s="11"/>
      <c r="B13" s="8"/>
      <c r="C13" s="55">
        <v>0</v>
      </c>
      <c r="D13" s="55"/>
      <c r="E13" s="55"/>
      <c r="F13" s="55"/>
      <c r="G13" s="8"/>
      <c r="H13" s="8"/>
      <c r="I13" s="8"/>
      <c r="J13" s="8"/>
      <c r="K13" s="12"/>
      <c r="L13" s="4"/>
      <c r="M13" s="4"/>
      <c r="N13" s="2"/>
      <c r="O13" s="2"/>
      <c r="P13" s="2"/>
      <c r="Q13" s="2"/>
      <c r="R13" s="2"/>
      <c r="S13" s="3"/>
      <c r="T13" s="3"/>
    </row>
    <row r="14" spans="1:20" ht="15.75">
      <c r="A14" s="11"/>
      <c r="B14" s="8" t="s">
        <v>5</v>
      </c>
      <c r="C14" s="8"/>
      <c r="D14" s="8"/>
      <c r="E14" s="8"/>
      <c r="F14" s="8"/>
      <c r="G14" s="8"/>
      <c r="H14" s="8"/>
      <c r="I14" s="8"/>
      <c r="J14" s="8"/>
      <c r="K14" s="12"/>
      <c r="L14" s="4"/>
      <c r="M14" s="4"/>
      <c r="N14" s="2"/>
      <c r="O14" s="2"/>
      <c r="P14" s="2"/>
      <c r="Q14" s="2"/>
      <c r="R14" s="2"/>
      <c r="S14" s="3"/>
      <c r="T14" s="3"/>
    </row>
    <row r="15" spans="1:20" ht="15.75">
      <c r="A15" s="11"/>
      <c r="B15" s="8"/>
      <c r="C15" s="55">
        <v>2262882.42</v>
      </c>
      <c r="D15" s="55"/>
      <c r="E15" s="55"/>
      <c r="F15" s="55"/>
      <c r="G15" s="8"/>
      <c r="H15" s="8"/>
      <c r="I15" s="8"/>
      <c r="J15" s="8"/>
      <c r="K15" s="12"/>
      <c r="L15" s="4"/>
      <c r="M15" s="4"/>
      <c r="N15" s="2"/>
      <c r="O15" s="2"/>
      <c r="P15" s="2"/>
      <c r="Q15" s="2"/>
      <c r="R15" s="2"/>
      <c r="S15" s="3"/>
      <c r="T15" s="3"/>
    </row>
    <row r="16" spans="1:20" ht="15.75">
      <c r="A16" s="11"/>
      <c r="B16" s="8" t="s">
        <v>6</v>
      </c>
      <c r="C16" s="8"/>
      <c r="D16" s="8"/>
      <c r="E16" s="8"/>
      <c r="F16" s="8"/>
      <c r="G16" s="8"/>
      <c r="H16" s="8"/>
      <c r="I16" s="8"/>
      <c r="J16" s="8"/>
      <c r="K16" s="12"/>
      <c r="L16" s="4"/>
      <c r="M16" s="4"/>
      <c r="N16" s="2"/>
      <c r="O16" s="2"/>
      <c r="P16" s="2"/>
      <c r="Q16" s="2"/>
      <c r="R16" s="2"/>
      <c r="S16" s="3"/>
      <c r="T16" s="3"/>
    </row>
    <row r="17" spans="1:20" ht="15.75">
      <c r="A17" s="11"/>
      <c r="B17" s="8"/>
      <c r="C17" s="55">
        <v>7425237.79</v>
      </c>
      <c r="D17" s="55"/>
      <c r="E17" s="55"/>
      <c r="F17" s="55"/>
      <c r="G17" s="8"/>
      <c r="H17" s="8"/>
      <c r="I17" s="8"/>
      <c r="J17" s="8"/>
      <c r="K17" s="12"/>
      <c r="L17" s="4"/>
      <c r="M17" s="4"/>
      <c r="N17" s="2"/>
      <c r="O17" s="2"/>
      <c r="P17" s="2"/>
      <c r="Q17" s="2"/>
      <c r="R17" s="2"/>
      <c r="S17" s="3"/>
      <c r="T17" s="3"/>
    </row>
    <row r="18" spans="1:20" ht="15.75">
      <c r="A18" s="11"/>
      <c r="B18" s="8" t="s">
        <v>7</v>
      </c>
      <c r="C18" s="8"/>
      <c r="D18" s="8"/>
      <c r="E18" s="8"/>
      <c r="F18" s="8"/>
      <c r="G18" s="8"/>
      <c r="H18" s="8"/>
      <c r="I18" s="8"/>
      <c r="J18" s="8"/>
      <c r="K18" s="12"/>
      <c r="L18" s="4"/>
      <c r="M18" s="4"/>
      <c r="N18" s="2"/>
      <c r="O18" s="2"/>
      <c r="P18" s="2"/>
      <c r="Q18" s="2"/>
      <c r="R18" s="2"/>
      <c r="S18" s="3"/>
      <c r="T18" s="3"/>
    </row>
    <row r="19" spans="1:20" ht="15.75">
      <c r="A19" s="11"/>
      <c r="B19" s="8"/>
      <c r="C19" s="55">
        <v>3146.8</v>
      </c>
      <c r="D19" s="55"/>
      <c r="E19" s="55"/>
      <c r="F19" s="55"/>
      <c r="G19" s="8"/>
      <c r="H19" s="8"/>
      <c r="I19" s="8"/>
      <c r="J19" s="8"/>
      <c r="K19" s="12"/>
      <c r="L19" s="4"/>
      <c r="M19" s="4"/>
      <c r="N19" s="2"/>
      <c r="O19" s="2"/>
      <c r="P19" s="2"/>
      <c r="Q19" s="2"/>
      <c r="R19" s="2"/>
      <c r="S19" s="3"/>
      <c r="T19" s="3"/>
    </row>
    <row r="20" spans="1:20" ht="15.75">
      <c r="A20" s="11"/>
      <c r="B20" s="8" t="s">
        <v>8</v>
      </c>
      <c r="C20" s="8"/>
      <c r="D20" s="8"/>
      <c r="E20" s="8"/>
      <c r="F20" s="8"/>
      <c r="G20" s="8"/>
      <c r="H20" s="8"/>
      <c r="I20" s="8"/>
      <c r="J20" s="8"/>
      <c r="K20" s="12"/>
      <c r="L20" s="4"/>
      <c r="M20" s="4"/>
      <c r="N20" s="2"/>
      <c r="O20" s="2"/>
      <c r="P20" s="2"/>
      <c r="Q20" s="2"/>
      <c r="R20" s="2"/>
      <c r="S20" s="3"/>
      <c r="T20" s="3"/>
    </row>
    <row r="21" spans="1:20" ht="15.75">
      <c r="A21" s="11"/>
      <c r="B21" s="8"/>
      <c r="C21" s="8"/>
      <c r="D21" s="8"/>
      <c r="E21" s="8"/>
      <c r="F21" s="8"/>
      <c r="G21" s="8"/>
      <c r="H21" s="8"/>
      <c r="I21" s="8"/>
      <c r="J21" s="8"/>
      <c r="K21" s="12"/>
      <c r="L21" s="4"/>
      <c r="M21" s="4"/>
      <c r="N21" s="2"/>
      <c r="O21" s="2"/>
      <c r="P21" s="2"/>
      <c r="Q21" s="2"/>
      <c r="R21" s="2"/>
      <c r="S21" s="3"/>
      <c r="T21" s="3"/>
    </row>
    <row r="22" spans="1:20" ht="15.75">
      <c r="A22" s="11"/>
      <c r="B22" s="8"/>
      <c r="C22" s="44">
        <f>+C19+C17+C15+C5</f>
        <v>29225141.129999995</v>
      </c>
      <c r="D22" s="45"/>
      <c r="E22" s="45"/>
      <c r="F22" s="45"/>
      <c r="G22" s="8"/>
      <c r="H22" s="8"/>
      <c r="I22" s="8"/>
      <c r="J22" s="8"/>
      <c r="K22" s="12"/>
      <c r="L22" s="4"/>
      <c r="M22" s="4"/>
      <c r="N22" s="2"/>
      <c r="O22" s="2"/>
      <c r="P22" s="2"/>
      <c r="Q22" s="2"/>
      <c r="R22" s="2"/>
      <c r="S22" s="3"/>
      <c r="T22" s="3"/>
    </row>
    <row r="23" spans="1:20" ht="15.75">
      <c r="A23" s="11"/>
      <c r="B23" s="8"/>
      <c r="C23" s="8"/>
      <c r="D23" s="8"/>
      <c r="E23" s="8"/>
      <c r="F23" s="8"/>
      <c r="G23" s="8"/>
      <c r="H23" s="8"/>
      <c r="I23" s="8"/>
      <c r="J23" s="8"/>
      <c r="K23" s="12"/>
      <c r="L23" s="4"/>
      <c r="M23" s="4"/>
      <c r="N23" s="2"/>
      <c r="O23" s="2"/>
      <c r="P23" s="2"/>
      <c r="Q23" s="2"/>
      <c r="R23" s="2"/>
      <c r="S23" s="3"/>
      <c r="T23" s="3"/>
    </row>
    <row r="24" spans="1:20" ht="15.75">
      <c r="A24" s="11"/>
      <c r="B24" s="8"/>
      <c r="C24" s="8"/>
      <c r="D24" s="8"/>
      <c r="E24" s="8"/>
      <c r="F24" s="8"/>
      <c r="G24" s="8"/>
      <c r="H24" s="8"/>
      <c r="I24" s="8"/>
      <c r="J24" s="8"/>
      <c r="K24" s="12"/>
      <c r="L24" s="4"/>
      <c r="M24" s="4"/>
      <c r="N24" s="2"/>
      <c r="O24" s="2"/>
      <c r="P24" s="2"/>
      <c r="Q24" s="2"/>
      <c r="R24" s="2"/>
      <c r="S24" s="3"/>
      <c r="T24" s="3"/>
    </row>
    <row r="25" spans="1:20" ht="15.75">
      <c r="A25" s="46" t="s">
        <v>9</v>
      </c>
      <c r="B25" s="47"/>
      <c r="C25" s="47"/>
      <c r="D25" s="47"/>
      <c r="E25" s="47"/>
      <c r="F25" s="47"/>
      <c r="G25" s="47"/>
      <c r="H25" s="47"/>
      <c r="I25" s="47"/>
      <c r="J25" s="47"/>
      <c r="K25" s="48"/>
      <c r="L25" s="4"/>
      <c r="M25" s="4"/>
      <c r="N25" s="2"/>
      <c r="O25" s="2"/>
      <c r="P25" s="2"/>
      <c r="Q25" s="2"/>
      <c r="R25" s="2"/>
      <c r="S25" s="3"/>
      <c r="T25" s="3"/>
    </row>
    <row r="26" spans="1:20" ht="21.75" customHeight="1">
      <c r="A26" s="13" t="s">
        <v>10</v>
      </c>
      <c r="B26" s="5"/>
      <c r="C26" s="5"/>
      <c r="D26" s="5"/>
      <c r="E26" s="5"/>
      <c r="F26" s="5"/>
      <c r="G26" s="5"/>
      <c r="H26" s="5"/>
      <c r="I26" s="5"/>
      <c r="J26" s="5"/>
      <c r="K26" s="14"/>
      <c r="L26" s="4"/>
      <c r="M26" s="4"/>
      <c r="N26" s="2"/>
      <c r="O26" s="2"/>
      <c r="P26" s="2"/>
      <c r="Q26" s="2"/>
      <c r="R26" s="2"/>
      <c r="S26" s="3"/>
      <c r="T26" s="3"/>
    </row>
    <row r="27" spans="1:20" ht="15.75">
      <c r="A27" s="11"/>
      <c r="B27" s="8" t="s">
        <v>1</v>
      </c>
      <c r="C27" s="8"/>
      <c r="D27" s="8"/>
      <c r="E27" s="8"/>
      <c r="F27" s="8"/>
      <c r="G27" s="8"/>
      <c r="H27" s="8"/>
      <c r="I27" s="8"/>
      <c r="J27" s="8"/>
      <c r="K27" s="12"/>
      <c r="L27" s="4"/>
      <c r="M27" s="4"/>
      <c r="N27" s="2"/>
      <c r="O27" s="2"/>
      <c r="P27" s="2"/>
      <c r="Q27" s="2"/>
      <c r="R27" s="2"/>
      <c r="S27" s="3"/>
      <c r="T27" s="3"/>
    </row>
    <row r="28" spans="1:20" ht="15.75">
      <c r="A28" s="11"/>
      <c r="B28" s="8"/>
      <c r="C28" s="55">
        <f>+D32+D35</f>
        <v>17190722.609999999</v>
      </c>
      <c r="D28" s="55"/>
      <c r="E28" s="55"/>
      <c r="F28" s="55"/>
      <c r="G28" s="8"/>
      <c r="H28" s="8"/>
      <c r="I28" s="8"/>
      <c r="J28" s="8"/>
      <c r="K28" s="12"/>
      <c r="L28" s="4"/>
      <c r="M28" s="4"/>
      <c r="N28" s="2"/>
      <c r="O28" s="2"/>
      <c r="P28" s="2"/>
      <c r="Q28" s="2"/>
      <c r="R28" s="2"/>
      <c r="S28" s="3"/>
      <c r="T28" s="3"/>
    </row>
    <row r="29" spans="1:20" ht="15.75">
      <c r="A29" s="11"/>
      <c r="B29" s="8"/>
      <c r="C29" s="8"/>
      <c r="D29" s="8"/>
      <c r="E29" s="8"/>
      <c r="F29" s="8"/>
      <c r="G29" s="8"/>
      <c r="H29" s="8"/>
      <c r="I29" s="8"/>
      <c r="J29" s="8"/>
      <c r="K29" s="12"/>
      <c r="L29" s="4"/>
      <c r="M29" s="4"/>
      <c r="N29" s="2"/>
      <c r="O29" s="2"/>
      <c r="P29" s="2"/>
      <c r="Q29" s="2"/>
      <c r="R29" s="2"/>
      <c r="S29" s="3"/>
      <c r="T29" s="3"/>
    </row>
    <row r="30" spans="1:20" ht="15.75">
      <c r="A30" s="11"/>
      <c r="B30" s="8"/>
      <c r="C30" s="8"/>
      <c r="D30" s="8" t="s">
        <v>11</v>
      </c>
      <c r="E30" s="8"/>
      <c r="F30" s="8"/>
      <c r="G30" s="8"/>
      <c r="H30" s="8"/>
      <c r="I30" s="8"/>
      <c r="J30" s="8"/>
      <c r="K30" s="12"/>
      <c r="L30" s="4"/>
      <c r="M30" s="4"/>
      <c r="N30" s="2"/>
      <c r="O30" s="2"/>
      <c r="P30" s="2"/>
      <c r="Q30" s="2"/>
      <c r="R30" s="2"/>
      <c r="S30" s="3"/>
      <c r="T30" s="3"/>
    </row>
    <row r="31" spans="1:20" ht="15.75">
      <c r="A31" s="11"/>
      <c r="B31" s="8"/>
      <c r="C31" s="8"/>
      <c r="D31" s="8"/>
      <c r="E31" s="8"/>
      <c r="F31" s="8"/>
      <c r="G31" s="8"/>
      <c r="H31" s="8"/>
      <c r="I31" s="8"/>
      <c r="J31" s="8"/>
      <c r="K31" s="12"/>
      <c r="L31" s="4"/>
      <c r="M31" s="4"/>
      <c r="N31" s="2"/>
      <c r="O31" s="2"/>
      <c r="P31" s="2"/>
      <c r="Q31" s="2"/>
      <c r="R31" s="2"/>
      <c r="S31" s="3"/>
      <c r="T31" s="3"/>
    </row>
    <row r="32" spans="1:20" ht="15.75">
      <c r="A32" s="11"/>
      <c r="B32" s="8"/>
      <c r="C32" s="8"/>
      <c r="D32" s="55">
        <v>5433869.8499999996</v>
      </c>
      <c r="E32" s="55"/>
      <c r="F32" s="55"/>
      <c r="G32" s="8"/>
      <c r="H32" s="8"/>
      <c r="I32" s="8"/>
      <c r="J32" s="8"/>
      <c r="K32" s="12"/>
      <c r="L32" s="4"/>
      <c r="M32" s="4"/>
      <c r="N32" s="2"/>
      <c r="O32" s="2"/>
      <c r="P32" s="2"/>
      <c r="Q32" s="2"/>
      <c r="R32" s="2"/>
      <c r="S32" s="3"/>
      <c r="T32" s="3"/>
    </row>
    <row r="33" spans="1:20" ht="15.75">
      <c r="A33" s="11"/>
      <c r="B33" s="8"/>
      <c r="C33" s="8"/>
      <c r="D33" s="8" t="s">
        <v>3</v>
      </c>
      <c r="E33" s="8"/>
      <c r="F33" s="8"/>
      <c r="G33" s="8"/>
      <c r="H33" s="8"/>
      <c r="I33" s="8"/>
      <c r="J33" s="8"/>
      <c r="K33" s="12"/>
      <c r="L33" s="4"/>
      <c r="M33" s="4"/>
      <c r="N33" s="2"/>
      <c r="O33" s="2"/>
      <c r="P33" s="2"/>
      <c r="Q33" s="2"/>
      <c r="R33" s="2"/>
      <c r="S33" s="3"/>
      <c r="T33" s="3"/>
    </row>
    <row r="34" spans="1:20" ht="15.75">
      <c r="A34" s="11"/>
      <c r="B34" s="8"/>
      <c r="C34" s="8"/>
      <c r="D34" s="8"/>
      <c r="E34" s="8"/>
      <c r="F34" s="8"/>
      <c r="G34" s="8"/>
      <c r="H34" s="8"/>
      <c r="I34" s="8"/>
      <c r="J34" s="8"/>
      <c r="K34" s="12"/>
      <c r="L34" s="4"/>
      <c r="M34" s="4"/>
      <c r="N34" s="2"/>
      <c r="O34" s="2"/>
      <c r="P34" s="2"/>
      <c r="Q34" s="2"/>
      <c r="R34" s="2"/>
      <c r="S34" s="3"/>
      <c r="T34" s="3"/>
    </row>
    <row r="35" spans="1:20" ht="15.75">
      <c r="A35" s="11"/>
      <c r="B35" s="8"/>
      <c r="C35" s="8"/>
      <c r="D35" s="55">
        <v>11756852.76</v>
      </c>
      <c r="E35" s="55"/>
      <c r="F35" s="55"/>
      <c r="G35" s="8"/>
      <c r="H35" s="8"/>
      <c r="I35" s="8"/>
      <c r="J35" s="8"/>
      <c r="K35" s="12"/>
      <c r="L35" s="4" t="s">
        <v>67</v>
      </c>
      <c r="M35" s="4"/>
      <c r="N35" s="2"/>
      <c r="O35" s="2"/>
      <c r="P35" s="2"/>
      <c r="Q35" s="2"/>
      <c r="R35" s="2"/>
      <c r="S35" s="3"/>
      <c r="T35" s="3"/>
    </row>
    <row r="36" spans="1:20" ht="15.75">
      <c r="A36" s="11"/>
      <c r="B36" s="8"/>
      <c r="C36" s="8"/>
      <c r="D36" s="8"/>
      <c r="E36" s="8"/>
      <c r="F36" s="8"/>
      <c r="G36" s="8"/>
      <c r="H36" s="8"/>
      <c r="I36" s="8"/>
      <c r="J36" s="8"/>
      <c r="K36" s="12"/>
      <c r="L36" s="4"/>
      <c r="M36" s="4"/>
      <c r="N36" s="2"/>
      <c r="O36" s="2"/>
      <c r="P36" s="2"/>
      <c r="Q36" s="2"/>
      <c r="R36" s="2"/>
      <c r="S36" s="3"/>
      <c r="T36" s="3"/>
    </row>
    <row r="37" spans="1:20" ht="15.75">
      <c r="A37" s="11"/>
      <c r="B37" s="8" t="s">
        <v>12</v>
      </c>
      <c r="C37" s="8"/>
      <c r="D37" s="8"/>
      <c r="E37" s="8"/>
      <c r="F37" s="8"/>
      <c r="G37" s="8"/>
      <c r="H37" s="8"/>
      <c r="I37" s="8"/>
      <c r="J37" s="8"/>
      <c r="K37" s="12"/>
      <c r="L37" s="4"/>
      <c r="M37" s="4"/>
      <c r="N37" s="2"/>
      <c r="O37" s="2"/>
      <c r="P37" s="2"/>
      <c r="Q37" s="2"/>
      <c r="R37" s="2"/>
      <c r="S37" s="3"/>
      <c r="T37" s="3"/>
    </row>
    <row r="38" spans="1:20" ht="15.75">
      <c r="A38" s="11"/>
      <c r="B38" s="8"/>
      <c r="C38" s="8"/>
      <c r="D38" s="8"/>
      <c r="E38" s="8"/>
      <c r="F38" s="8"/>
      <c r="G38" s="8"/>
      <c r="H38" s="8"/>
      <c r="I38" s="8"/>
      <c r="J38" s="8"/>
      <c r="K38" s="12"/>
      <c r="L38" s="4"/>
      <c r="M38" s="4"/>
      <c r="N38" s="2"/>
      <c r="O38" s="2"/>
      <c r="P38" s="2"/>
      <c r="Q38" s="2"/>
      <c r="R38" s="2"/>
      <c r="S38" s="3"/>
      <c r="T38" s="3"/>
    </row>
    <row r="39" spans="1:20" ht="15.75">
      <c r="A39" s="11"/>
      <c r="B39" s="8"/>
      <c r="C39" s="55">
        <v>4216671.34</v>
      </c>
      <c r="D39" s="55"/>
      <c r="E39" s="55"/>
      <c r="F39" s="55"/>
      <c r="G39" s="8"/>
      <c r="H39" s="8"/>
      <c r="I39" s="8"/>
      <c r="J39" s="8"/>
      <c r="K39" s="12"/>
      <c r="L39" s="4" t="s">
        <v>66</v>
      </c>
      <c r="M39" s="4"/>
      <c r="N39" s="2"/>
      <c r="O39" s="2"/>
      <c r="P39" s="2"/>
      <c r="Q39" s="2"/>
      <c r="R39" s="2"/>
      <c r="S39" s="3"/>
      <c r="T39" s="3"/>
    </row>
    <row r="40" spans="1:20" ht="15.75">
      <c r="A40" s="11"/>
      <c r="B40" s="8" t="s">
        <v>13</v>
      </c>
      <c r="C40" s="8"/>
      <c r="D40" s="8"/>
      <c r="E40" s="8"/>
      <c r="F40" s="8"/>
      <c r="G40" s="8"/>
      <c r="H40" s="8"/>
      <c r="I40" s="8"/>
      <c r="J40" s="8"/>
      <c r="K40" s="12"/>
      <c r="L40" s="4"/>
      <c r="M40" s="4"/>
      <c r="N40" s="2"/>
      <c r="O40" s="2"/>
      <c r="P40" s="2"/>
      <c r="Q40" s="2"/>
      <c r="R40" s="2"/>
      <c r="S40" s="3"/>
      <c r="T40" s="3"/>
    </row>
    <row r="41" spans="1:20" ht="15.75">
      <c r="A41" s="11"/>
      <c r="B41" s="8"/>
      <c r="C41" s="8"/>
      <c r="D41" s="8"/>
      <c r="E41" s="8"/>
      <c r="F41" s="8"/>
      <c r="G41" s="8"/>
      <c r="H41" s="8"/>
      <c r="I41" s="8"/>
      <c r="J41" s="8"/>
      <c r="K41" s="12"/>
      <c r="L41" s="4"/>
      <c r="M41" s="4"/>
      <c r="N41" s="2"/>
      <c r="O41" s="2"/>
      <c r="P41" s="2"/>
      <c r="Q41" s="2"/>
      <c r="R41" s="2"/>
      <c r="S41" s="3"/>
      <c r="T41" s="3"/>
    </row>
    <row r="42" spans="1:20" ht="15.75">
      <c r="A42" s="11"/>
      <c r="B42" s="8"/>
      <c r="C42" s="44">
        <f>+C39+C28</f>
        <v>21407393.949999999</v>
      </c>
      <c r="D42" s="45"/>
      <c r="E42" s="45"/>
      <c r="F42" s="45"/>
      <c r="G42" s="8"/>
      <c r="H42" s="8"/>
      <c r="I42" s="8"/>
      <c r="J42" s="8"/>
      <c r="K42" s="12"/>
      <c r="L42" s="4"/>
      <c r="M42" s="4"/>
      <c r="N42" s="2"/>
      <c r="O42" s="2"/>
      <c r="P42" s="2"/>
      <c r="Q42" s="2"/>
      <c r="R42" s="2"/>
      <c r="S42" s="3"/>
      <c r="T42" s="3"/>
    </row>
    <row r="43" spans="1:20" ht="16.5" thickBo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7"/>
      <c r="L43" s="4"/>
      <c r="M43" s="4"/>
      <c r="N43" s="2"/>
      <c r="O43" s="2"/>
      <c r="P43" s="2"/>
      <c r="Q43" s="2"/>
      <c r="R43" s="2"/>
      <c r="S43" s="3"/>
      <c r="T43" s="3"/>
    </row>
    <row r="44" spans="1:20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2"/>
      <c r="O44" s="2"/>
      <c r="P44" s="2"/>
      <c r="Q44" s="2"/>
      <c r="R44" s="2"/>
      <c r="S44" s="3"/>
      <c r="T44" s="3"/>
    </row>
    <row r="45" spans="1:20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2"/>
      <c r="O45" s="2"/>
      <c r="P45" s="2"/>
      <c r="Q45" s="2"/>
      <c r="R45" s="2"/>
      <c r="S45" s="3"/>
      <c r="T45" s="3"/>
    </row>
    <row r="46" spans="1:20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2"/>
      <c r="O46" s="2"/>
      <c r="P46" s="2"/>
      <c r="Q46" s="2"/>
      <c r="R46" s="2"/>
      <c r="S46" s="3"/>
      <c r="T46" s="3"/>
    </row>
    <row r="47" spans="1:20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2"/>
      <c r="O47" s="2"/>
      <c r="P47" s="2"/>
      <c r="Q47" s="2"/>
      <c r="R47" s="2"/>
      <c r="S47" s="3"/>
      <c r="T47" s="3"/>
    </row>
    <row r="48" spans="1:20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"/>
      <c r="O48" s="2"/>
      <c r="P48" s="2"/>
      <c r="Q48" s="2"/>
      <c r="R48" s="2"/>
      <c r="S48" s="3"/>
      <c r="T48" s="3"/>
    </row>
    <row r="49" spans="1:20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2"/>
      <c r="O49" s="2"/>
      <c r="P49" s="2"/>
      <c r="Q49" s="2"/>
      <c r="R49" s="2"/>
      <c r="S49" s="3"/>
      <c r="T49" s="3"/>
    </row>
    <row r="50" spans="1:20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2"/>
      <c r="O50" s="2"/>
      <c r="P50" s="2"/>
      <c r="Q50" s="2"/>
      <c r="R50" s="2"/>
      <c r="S50" s="3"/>
      <c r="T50" s="3"/>
    </row>
    <row r="51" spans="1:20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2"/>
      <c r="O51" s="2"/>
      <c r="P51" s="2"/>
      <c r="Q51" s="2"/>
      <c r="R51" s="2"/>
      <c r="S51" s="3"/>
      <c r="T51" s="3"/>
    </row>
    <row r="52" spans="1:20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2"/>
      <c r="O52" s="2"/>
      <c r="P52" s="2"/>
      <c r="Q52" s="2"/>
      <c r="R52" s="2"/>
      <c r="S52" s="3"/>
      <c r="T52" s="3"/>
    </row>
    <row r="53" spans="1:20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2"/>
      <c r="O53" s="2"/>
      <c r="P53" s="2"/>
      <c r="Q53" s="2"/>
      <c r="R53" s="2"/>
      <c r="S53" s="3"/>
      <c r="T53" s="3"/>
    </row>
    <row r="54" spans="1:20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2"/>
      <c r="O54" s="2"/>
      <c r="P54" s="2"/>
      <c r="Q54" s="2"/>
      <c r="R54" s="2"/>
      <c r="S54" s="3"/>
      <c r="T54" s="3"/>
    </row>
    <row r="55" spans="1:20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2"/>
      <c r="O55" s="2"/>
      <c r="P55" s="2"/>
      <c r="Q55" s="2"/>
      <c r="R55" s="2"/>
      <c r="S55" s="3"/>
      <c r="T55" s="3"/>
    </row>
    <row r="56" spans="1:20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2"/>
      <c r="O56" s="2"/>
      <c r="P56" s="2"/>
      <c r="Q56" s="2"/>
      <c r="R56" s="2"/>
      <c r="S56" s="3"/>
      <c r="T56" s="3"/>
    </row>
    <row r="57" spans="1:20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2"/>
      <c r="O57" s="2"/>
      <c r="P57" s="2"/>
      <c r="Q57" s="2"/>
      <c r="R57" s="2"/>
      <c r="S57" s="3"/>
      <c r="T57" s="3"/>
    </row>
    <row r="58" spans="1:20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2"/>
      <c r="O58" s="2"/>
      <c r="P58" s="2"/>
      <c r="Q58" s="2"/>
      <c r="R58" s="2"/>
      <c r="S58" s="3"/>
      <c r="T58" s="3"/>
    </row>
    <row r="59" spans="1:20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2"/>
      <c r="O59" s="2"/>
      <c r="P59" s="2"/>
      <c r="Q59" s="2"/>
      <c r="R59" s="2"/>
      <c r="S59" s="3"/>
      <c r="T59" s="3"/>
    </row>
    <row r="60" spans="1:20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2"/>
      <c r="O60" s="2"/>
      <c r="P60" s="2"/>
      <c r="Q60" s="2"/>
      <c r="R60" s="2"/>
      <c r="S60" s="3"/>
      <c r="T60" s="3"/>
    </row>
    <row r="61" spans="1:20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"/>
      <c r="O61" s="2"/>
      <c r="P61" s="2"/>
      <c r="Q61" s="2"/>
      <c r="R61" s="2"/>
      <c r="S61" s="3"/>
      <c r="T61" s="3"/>
    </row>
    <row r="62" spans="1:20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"/>
      <c r="O62" s="2"/>
      <c r="P62" s="2"/>
      <c r="Q62" s="2"/>
      <c r="R62" s="2"/>
      <c r="S62" s="3"/>
      <c r="T62" s="3"/>
    </row>
    <row r="63" spans="1:20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2"/>
      <c r="O63" s="2"/>
      <c r="P63" s="2"/>
      <c r="Q63" s="2"/>
      <c r="R63" s="2"/>
      <c r="S63" s="3"/>
      <c r="T63" s="3"/>
    </row>
    <row r="64" spans="1:20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2"/>
      <c r="O64" s="2"/>
      <c r="P64" s="2"/>
      <c r="Q64" s="2"/>
      <c r="R64" s="2"/>
      <c r="S64" s="3"/>
      <c r="T64" s="3"/>
    </row>
    <row r="65" spans="1:20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2"/>
      <c r="O65" s="2"/>
      <c r="P65" s="2"/>
      <c r="Q65" s="2"/>
      <c r="R65" s="2"/>
      <c r="S65" s="3"/>
      <c r="T65" s="3"/>
    </row>
    <row r="66" spans="1:20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2"/>
      <c r="O66" s="2"/>
      <c r="P66" s="2"/>
      <c r="Q66" s="2"/>
      <c r="R66" s="2"/>
      <c r="S66" s="3"/>
      <c r="T66" s="3"/>
    </row>
    <row r="67" spans="1:20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2"/>
      <c r="O67" s="2"/>
      <c r="P67" s="2"/>
      <c r="Q67" s="2"/>
      <c r="R67" s="2"/>
      <c r="S67" s="3"/>
      <c r="T67" s="3"/>
    </row>
    <row r="68" spans="1:20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2"/>
      <c r="O68" s="2"/>
      <c r="P68" s="2"/>
      <c r="Q68" s="2"/>
      <c r="R68" s="2"/>
      <c r="S68" s="3"/>
      <c r="T68" s="3"/>
    </row>
    <row r="69" spans="1:20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2"/>
      <c r="O69" s="2"/>
      <c r="P69" s="2"/>
      <c r="Q69" s="2"/>
      <c r="R69" s="2"/>
      <c r="S69" s="3"/>
      <c r="T69" s="3"/>
    </row>
    <row r="70" spans="1:20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2"/>
      <c r="O70" s="2"/>
      <c r="P70" s="2"/>
      <c r="Q70" s="2"/>
      <c r="R70" s="2"/>
      <c r="S70" s="3"/>
      <c r="T70" s="3"/>
    </row>
    <row r="71" spans="1:20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2"/>
      <c r="O71" s="2"/>
      <c r="P71" s="2"/>
      <c r="Q71" s="2"/>
      <c r="R71" s="2"/>
      <c r="S71" s="3"/>
      <c r="T71" s="3"/>
    </row>
    <row r="72" spans="1:20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2"/>
      <c r="O72" s="2"/>
      <c r="P72" s="2"/>
      <c r="Q72" s="2"/>
      <c r="R72" s="2"/>
      <c r="S72" s="3"/>
      <c r="T72" s="3"/>
    </row>
    <row r="73" spans="1:20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2"/>
      <c r="O73" s="2"/>
      <c r="P73" s="2"/>
      <c r="Q73" s="2"/>
      <c r="R73" s="2"/>
      <c r="S73" s="3"/>
      <c r="T73" s="3"/>
    </row>
    <row r="74" spans="1:20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2"/>
      <c r="O74" s="2"/>
      <c r="P74" s="2"/>
      <c r="Q74" s="2"/>
      <c r="R74" s="2"/>
      <c r="S74" s="3"/>
      <c r="T74" s="3"/>
    </row>
    <row r="75" spans="1:20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2"/>
      <c r="O75" s="2"/>
      <c r="P75" s="2"/>
      <c r="Q75" s="2"/>
      <c r="R75" s="2"/>
      <c r="S75" s="3"/>
      <c r="T75" s="3"/>
    </row>
    <row r="76" spans="1:20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2"/>
      <c r="O76" s="2"/>
      <c r="P76" s="2"/>
      <c r="Q76" s="2"/>
      <c r="R76" s="2"/>
      <c r="S76" s="3"/>
      <c r="T76" s="3"/>
    </row>
    <row r="77" spans="1:20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2"/>
      <c r="O77" s="2"/>
      <c r="P77" s="2"/>
      <c r="Q77" s="2"/>
      <c r="R77" s="2"/>
      <c r="S77" s="3"/>
      <c r="T77" s="3"/>
    </row>
    <row r="78" spans="1:20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2"/>
      <c r="O78" s="2"/>
      <c r="P78" s="2"/>
      <c r="Q78" s="2"/>
      <c r="R78" s="2"/>
      <c r="S78" s="3"/>
      <c r="T78" s="3"/>
    </row>
    <row r="79" spans="1:20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2"/>
      <c r="O79" s="2"/>
      <c r="P79" s="2"/>
      <c r="Q79" s="2"/>
      <c r="R79" s="2"/>
      <c r="S79" s="3"/>
      <c r="T79" s="3"/>
    </row>
    <row r="80" spans="1:20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2"/>
      <c r="O80" s="2"/>
      <c r="P80" s="2"/>
      <c r="Q80" s="2"/>
      <c r="R80" s="2"/>
      <c r="S80" s="3"/>
      <c r="T80" s="3"/>
    </row>
    <row r="81" spans="1:20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2"/>
      <c r="O81" s="2"/>
      <c r="P81" s="2"/>
      <c r="Q81" s="2"/>
      <c r="R81" s="2"/>
      <c r="S81" s="3"/>
      <c r="T81" s="3"/>
    </row>
    <row r="82" spans="1:20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2"/>
      <c r="O82" s="2"/>
      <c r="P82" s="2"/>
      <c r="Q82" s="2"/>
      <c r="R82" s="2"/>
      <c r="S82" s="3"/>
      <c r="T82" s="3"/>
    </row>
    <row r="83" spans="1:20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2"/>
      <c r="O83" s="2"/>
      <c r="P83" s="2"/>
      <c r="Q83" s="2"/>
      <c r="R83" s="2"/>
      <c r="S83" s="3"/>
      <c r="T83" s="3"/>
    </row>
    <row r="84" spans="1:20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2"/>
      <c r="O84" s="2"/>
      <c r="P84" s="2"/>
      <c r="Q84" s="2"/>
      <c r="R84" s="2"/>
      <c r="S84" s="3"/>
      <c r="T84" s="3"/>
    </row>
    <row r="85" spans="1:20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2"/>
      <c r="O85" s="2"/>
      <c r="P85" s="2"/>
      <c r="Q85" s="2"/>
      <c r="R85" s="2"/>
      <c r="S85" s="3"/>
      <c r="T85" s="3"/>
    </row>
    <row r="86" spans="1:20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2"/>
      <c r="O86" s="2"/>
      <c r="P86" s="2"/>
      <c r="Q86" s="2"/>
      <c r="R86" s="2"/>
      <c r="S86" s="3"/>
      <c r="T86" s="3"/>
    </row>
    <row r="87" spans="1:20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2"/>
      <c r="O87" s="2"/>
      <c r="P87" s="2"/>
      <c r="Q87" s="2"/>
      <c r="R87" s="2"/>
      <c r="S87" s="3"/>
      <c r="T87" s="3"/>
    </row>
    <row r="88" spans="1:20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"/>
      <c r="O88" s="2"/>
      <c r="P88" s="2"/>
      <c r="Q88" s="2"/>
      <c r="R88" s="2"/>
      <c r="S88" s="3"/>
      <c r="T88" s="3"/>
    </row>
    <row r="89" spans="1:20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2"/>
      <c r="O89" s="2"/>
      <c r="P89" s="2"/>
      <c r="Q89" s="2"/>
      <c r="R89" s="2"/>
      <c r="S89" s="3"/>
      <c r="T89" s="3"/>
    </row>
    <row r="90" spans="1:20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2"/>
      <c r="O90" s="2"/>
      <c r="P90" s="2"/>
      <c r="Q90" s="2"/>
      <c r="R90" s="2"/>
      <c r="S90" s="3"/>
      <c r="T90" s="3"/>
    </row>
    <row r="91" spans="1:20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2"/>
      <c r="O91" s="2"/>
      <c r="P91" s="2"/>
      <c r="Q91" s="2"/>
      <c r="R91" s="2"/>
      <c r="S91" s="3"/>
      <c r="T91" s="3"/>
    </row>
    <row r="92" spans="1:20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2"/>
      <c r="O92" s="2"/>
      <c r="P92" s="2"/>
      <c r="Q92" s="2"/>
      <c r="R92" s="2"/>
      <c r="S92" s="3"/>
      <c r="T92" s="3"/>
    </row>
    <row r="93" spans="1:20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2"/>
      <c r="O93" s="2"/>
      <c r="P93" s="2"/>
      <c r="Q93" s="2"/>
      <c r="R93" s="2"/>
      <c r="S93" s="3"/>
      <c r="T93" s="3"/>
    </row>
    <row r="94" spans="1:20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2"/>
      <c r="O94" s="2"/>
      <c r="P94" s="2"/>
      <c r="Q94" s="2"/>
      <c r="R94" s="2"/>
      <c r="S94" s="3"/>
      <c r="T94" s="3"/>
    </row>
    <row r="95" spans="1:20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2"/>
      <c r="O95" s="2"/>
      <c r="P95" s="2"/>
      <c r="Q95" s="2"/>
      <c r="R95" s="2"/>
      <c r="S95" s="3"/>
      <c r="T95" s="3"/>
    </row>
    <row r="96" spans="1:20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2"/>
      <c r="O96" s="2"/>
      <c r="P96" s="2"/>
      <c r="Q96" s="2"/>
      <c r="R96" s="2"/>
      <c r="S96" s="3"/>
      <c r="T96" s="3"/>
    </row>
    <row r="97" spans="1:20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2"/>
      <c r="O97" s="2"/>
      <c r="P97" s="2"/>
      <c r="Q97" s="2"/>
      <c r="R97" s="2"/>
      <c r="S97" s="3"/>
      <c r="T97" s="3"/>
    </row>
    <row r="98" spans="1:20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2"/>
      <c r="O98" s="2"/>
      <c r="P98" s="2"/>
      <c r="Q98" s="2"/>
      <c r="R98" s="2"/>
      <c r="S98" s="3"/>
      <c r="T98" s="3"/>
    </row>
    <row r="99" spans="1:20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2"/>
      <c r="O99" s="2"/>
      <c r="P99" s="2"/>
      <c r="Q99" s="2"/>
      <c r="R99" s="2"/>
      <c r="S99" s="3"/>
      <c r="T99" s="3"/>
    </row>
    <row r="100" spans="1:20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2"/>
      <c r="O100" s="2"/>
      <c r="P100" s="2"/>
      <c r="Q100" s="2"/>
      <c r="R100" s="2"/>
      <c r="S100" s="3"/>
      <c r="T100" s="3"/>
    </row>
    <row r="101" spans="1:20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2"/>
      <c r="O101" s="2"/>
      <c r="P101" s="2"/>
      <c r="Q101" s="2"/>
      <c r="R101" s="2"/>
      <c r="S101" s="3"/>
      <c r="T101" s="3"/>
    </row>
    <row r="102" spans="1:20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2"/>
      <c r="O102" s="2"/>
      <c r="P102" s="2"/>
      <c r="Q102" s="2"/>
      <c r="R102" s="2"/>
      <c r="S102" s="3"/>
      <c r="T102" s="3"/>
    </row>
    <row r="103" spans="1:20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2"/>
      <c r="O103" s="2"/>
      <c r="P103" s="2"/>
      <c r="Q103" s="2"/>
      <c r="R103" s="2"/>
      <c r="S103" s="3"/>
      <c r="T103" s="3"/>
    </row>
    <row r="104" spans="1:20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2"/>
      <c r="O104" s="2"/>
      <c r="P104" s="2"/>
      <c r="Q104" s="2"/>
      <c r="R104" s="2"/>
      <c r="S104" s="3"/>
      <c r="T104" s="3"/>
    </row>
    <row r="105" spans="1:20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2"/>
      <c r="O105" s="2"/>
      <c r="P105" s="2"/>
      <c r="Q105" s="2"/>
      <c r="R105" s="2"/>
      <c r="S105" s="3"/>
      <c r="T105" s="3"/>
    </row>
    <row r="106" spans="1:20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2"/>
      <c r="O106" s="2"/>
      <c r="P106" s="2"/>
      <c r="Q106" s="2"/>
      <c r="R106" s="2"/>
      <c r="S106" s="3"/>
      <c r="T106" s="3"/>
    </row>
    <row r="107" spans="1:20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2"/>
      <c r="O107" s="2"/>
      <c r="P107" s="2"/>
      <c r="Q107" s="2"/>
      <c r="R107" s="2"/>
      <c r="S107" s="3"/>
      <c r="T107" s="3"/>
    </row>
    <row r="108" spans="1:20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  <c r="T108" s="3"/>
    </row>
    <row r="109" spans="1:20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  <c r="T109" s="3"/>
    </row>
    <row r="110" spans="1:20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  <c r="T110" s="3"/>
    </row>
    <row r="111" spans="1:20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  <c r="T111" s="3"/>
    </row>
    <row r="112" spans="1:20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"/>
      <c r="T112" s="3"/>
    </row>
    <row r="113" spans="1:20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3"/>
      <c r="T113" s="3"/>
    </row>
    <row r="114" spans="1:20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"/>
      <c r="T114" s="3"/>
    </row>
    <row r="115" spans="1:20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"/>
      <c r="T115" s="3"/>
    </row>
    <row r="116" spans="1:20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"/>
      <c r="T116" s="3"/>
    </row>
    <row r="117" spans="1:20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  <c r="T117" s="3"/>
    </row>
    <row r="118" spans="1:20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  <c r="T118" s="3"/>
    </row>
    <row r="119" spans="1:20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"/>
      <c r="T119" s="3"/>
    </row>
    <row r="120" spans="1:20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  <c r="T120" s="3"/>
    </row>
    <row r="121" spans="1:20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"/>
      <c r="T121" s="3"/>
    </row>
    <row r="122" spans="1:20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"/>
      <c r="T122" s="3"/>
    </row>
    <row r="123" spans="1:20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  <c r="T123" s="3"/>
    </row>
    <row r="124" spans="1:20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  <c r="T124" s="3"/>
    </row>
    <row r="125" spans="1:20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  <c r="T125" s="3"/>
    </row>
    <row r="126" spans="1:20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  <c r="T126" s="3"/>
    </row>
    <row r="127" spans="1:20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3"/>
      <c r="T127" s="3"/>
    </row>
    <row r="128" spans="1:20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  <c r="T128" s="3"/>
    </row>
    <row r="129" spans="1:20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  <c r="T129" s="3"/>
    </row>
    <row r="130" spans="1:20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  <c r="T130" s="3"/>
    </row>
    <row r="131" spans="1:20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  <c r="T131" s="3"/>
    </row>
    <row r="132" spans="1:20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  <c r="T132" s="3"/>
    </row>
    <row r="133" spans="1:20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  <c r="T133" s="3"/>
    </row>
    <row r="134" spans="1:20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3"/>
    </row>
    <row r="135" spans="1:20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  <c r="T135" s="3"/>
    </row>
    <row r="136" spans="1:20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3"/>
      <c r="T136" s="3"/>
    </row>
    <row r="137" spans="1:20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3"/>
      <c r="T137" s="3"/>
    </row>
    <row r="138" spans="1:20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  <c r="T138" s="3"/>
    </row>
    <row r="139" spans="1:20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  <c r="T139" s="3"/>
    </row>
    <row r="140" spans="1:20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  <c r="T140" s="3"/>
    </row>
    <row r="141" spans="1:20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  <c r="T141" s="3"/>
    </row>
    <row r="142" spans="1:20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  <c r="T142" s="3"/>
    </row>
    <row r="143" spans="1:20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  <c r="T143" s="3"/>
    </row>
    <row r="144" spans="1:20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  <c r="T144" s="3"/>
    </row>
    <row r="145" spans="1:20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  <c r="T145" s="3"/>
    </row>
    <row r="146" spans="1:20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  <c r="T146" s="3"/>
    </row>
    <row r="147" spans="1:20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  <c r="T147" s="3"/>
    </row>
    <row r="148" spans="1:20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  <c r="T148" s="3"/>
    </row>
    <row r="149" spans="1:20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  <c r="T149" s="3"/>
    </row>
    <row r="150" spans="1:20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  <c r="T150" s="3"/>
    </row>
    <row r="151" spans="1:20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  <c r="T151" s="3"/>
    </row>
    <row r="152" spans="1:20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  <c r="T152" s="3"/>
    </row>
    <row r="153" spans="1:20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  <c r="T153" s="3"/>
    </row>
    <row r="154" spans="1:20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  <c r="T154" s="3"/>
    </row>
    <row r="155" spans="1:20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  <c r="T155" s="3"/>
    </row>
    <row r="156" spans="1:20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  <c r="T156" s="3"/>
    </row>
    <row r="157" spans="1:20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  <c r="T157" s="3"/>
    </row>
    <row r="158" spans="1:20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  <c r="T158" s="3"/>
    </row>
    <row r="159" spans="1:20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  <c r="T159" s="3"/>
    </row>
    <row r="160" spans="1:20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3"/>
      <c r="T160" s="3"/>
    </row>
    <row r="161" spans="1:20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3"/>
      <c r="T161" s="3"/>
    </row>
    <row r="162" spans="1:20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  <c r="T162" s="3"/>
    </row>
    <row r="163" spans="1:20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  <c r="T163" s="3"/>
    </row>
    <row r="164" spans="1:20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  <c r="T164" s="3"/>
    </row>
    <row r="165" spans="1:20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  <c r="T165" s="3"/>
    </row>
    <row r="166" spans="1:20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  <c r="T166" s="3"/>
    </row>
    <row r="167" spans="1:20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  <c r="T167" s="3"/>
    </row>
    <row r="168" spans="1:20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  <c r="T168" s="3"/>
    </row>
    <row r="169" spans="1:20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  <c r="T169" s="3"/>
    </row>
    <row r="170" spans="1:20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  <c r="T170" s="3"/>
    </row>
    <row r="171" spans="1:20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  <c r="T171" s="3"/>
    </row>
    <row r="172" spans="1:20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  <c r="T172" s="3"/>
    </row>
    <row r="173" spans="1:20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  <c r="T173" s="3"/>
    </row>
    <row r="174" spans="1:20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  <c r="T174" s="3"/>
    </row>
    <row r="175" spans="1:20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  <c r="T175" s="3"/>
    </row>
    <row r="176" spans="1:20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  <c r="T176" s="3"/>
    </row>
    <row r="177" spans="1:20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3"/>
      <c r="T177" s="3"/>
    </row>
    <row r="178" spans="1:20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3"/>
      <c r="T178" s="3"/>
    </row>
    <row r="179" spans="1:20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"/>
      <c r="T179" s="3"/>
    </row>
    <row r="180" spans="1:20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"/>
      <c r="T180" s="3"/>
    </row>
    <row r="181" spans="1:20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3"/>
      <c r="T181" s="3"/>
    </row>
    <row r="182" spans="1:20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T182" s="3"/>
    </row>
    <row r="183" spans="1:20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T183" s="3"/>
    </row>
    <row r="184" spans="1:20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T184" s="3"/>
    </row>
    <row r="185" spans="1:20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3"/>
      <c r="T185" s="3"/>
    </row>
    <row r="186" spans="1:20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3"/>
      <c r="T186" s="3"/>
    </row>
    <row r="187" spans="1:20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  <c r="T187" s="3"/>
    </row>
    <row r="188" spans="1:20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3"/>
      <c r="T188" s="3"/>
    </row>
    <row r="189" spans="1:20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3"/>
    </row>
    <row r="190" spans="1:20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3"/>
    </row>
    <row r="191" spans="1:20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3"/>
    </row>
    <row r="192" spans="1:20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3"/>
    </row>
    <row r="193" spans="1:20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3"/>
    </row>
    <row r="194" spans="1:20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3"/>
    </row>
    <row r="195" spans="1:20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3"/>
    </row>
    <row r="196" spans="1:20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3"/>
    </row>
    <row r="197" spans="1:20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3"/>
    </row>
    <row r="198" spans="1:20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3"/>
    </row>
    <row r="199" spans="1:20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3"/>
    </row>
    <row r="200" spans="1:20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3"/>
    </row>
    <row r="201" spans="1:20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3"/>
    </row>
    <row r="202" spans="1:20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3"/>
    </row>
    <row r="203" spans="1:20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3"/>
      <c r="T203" s="3"/>
    </row>
    <row r="204" spans="1:20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3"/>
      <c r="T204" s="3"/>
    </row>
    <row r="205" spans="1:20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3"/>
      <c r="T205" s="3"/>
    </row>
    <row r="206" spans="1:20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T206" s="3"/>
    </row>
    <row r="207" spans="1:20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T207" s="3"/>
    </row>
    <row r="208" spans="1:20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T208" s="3"/>
    </row>
    <row r="209" spans="1:20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T209" s="3"/>
    </row>
    <row r="210" spans="1:20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T210" s="3"/>
    </row>
    <row r="211" spans="1:20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T211" s="3"/>
    </row>
    <row r="212" spans="1:20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T212" s="3"/>
    </row>
    <row r="213" spans="1:20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T213" s="3"/>
    </row>
    <row r="214" spans="1:20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  <c r="T214" s="3"/>
    </row>
    <row r="215" spans="1:20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  <c r="T215" s="3"/>
    </row>
    <row r="216" spans="1:20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3"/>
      <c r="T216" s="3"/>
    </row>
    <row r="217" spans="1:20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3"/>
      <c r="T217" s="3"/>
    </row>
    <row r="218" spans="1:20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T218" s="3"/>
    </row>
    <row r="219" spans="1:20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T219" s="3"/>
    </row>
    <row r="220" spans="1:20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T220" s="3"/>
    </row>
    <row r="221" spans="1:20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T221" s="3"/>
    </row>
    <row r="222" spans="1:20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T222" s="3"/>
    </row>
    <row r="223" spans="1:20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T223" s="3"/>
    </row>
    <row r="224" spans="1:20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3"/>
      <c r="T224" s="3"/>
    </row>
    <row r="225" spans="1:20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3"/>
      <c r="T225" s="3"/>
    </row>
    <row r="226" spans="1:20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3"/>
      <c r="T226" s="3"/>
    </row>
    <row r="227" spans="1:20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3"/>
      <c r="T227" s="3"/>
    </row>
    <row r="228" spans="1:20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T228" s="3"/>
    </row>
    <row r="229" spans="1:20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T229" s="3"/>
    </row>
    <row r="230" spans="1:20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T230" s="3"/>
    </row>
    <row r="231" spans="1:20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T231" s="3"/>
    </row>
    <row r="232" spans="1:20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T232" s="3"/>
    </row>
    <row r="233" spans="1:20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T233" s="3"/>
    </row>
    <row r="234" spans="1:20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3"/>
      <c r="T234" s="3"/>
    </row>
    <row r="235" spans="1:20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3"/>
      <c r="T235" s="3"/>
    </row>
    <row r="236" spans="1:20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3"/>
      <c r="T236" s="3"/>
    </row>
    <row r="237" spans="1:20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3"/>
      <c r="T237" s="3"/>
    </row>
    <row r="238" spans="1:20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T238" s="3"/>
    </row>
    <row r="239" spans="1:20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T239" s="3"/>
    </row>
    <row r="240" spans="1:20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T240" s="3"/>
    </row>
    <row r="241" spans="1:20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T241" s="3"/>
    </row>
    <row r="242" spans="1:20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T242" s="3"/>
    </row>
    <row r="243" spans="1:20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T243" s="3"/>
    </row>
    <row r="244" spans="1:20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T244" s="3"/>
    </row>
    <row r="245" spans="1:20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T245" s="3"/>
    </row>
    <row r="246" spans="1:20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T246" s="3"/>
    </row>
    <row r="247" spans="1:20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T247" s="3"/>
    </row>
    <row r="248" spans="1:20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T248" s="3"/>
    </row>
    <row r="249" spans="1:20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  <c r="T249" s="3"/>
    </row>
    <row r="250" spans="1:20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3"/>
      <c r="T250" s="3"/>
    </row>
    <row r="251" spans="1:20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  <c r="T251" s="3"/>
    </row>
    <row r="252" spans="1:20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3"/>
      <c r="T252" s="3"/>
    </row>
    <row r="253" spans="1:20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3"/>
      <c r="T253" s="3"/>
    </row>
    <row r="254" spans="1:20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3"/>
      <c r="T254" s="3"/>
    </row>
    <row r="255" spans="1:20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"/>
      <c r="T255" s="3"/>
    </row>
    <row r="256" spans="1:20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3"/>
      <c r="T256" s="3"/>
    </row>
    <row r="257" spans="1:20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3"/>
      <c r="T257" s="3"/>
    </row>
    <row r="258" spans="1:20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3"/>
      <c r="T258" s="3"/>
    </row>
    <row r="259" spans="1:20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3"/>
      <c r="T259" s="3"/>
    </row>
    <row r="260" spans="1:20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3"/>
      <c r="T260" s="3"/>
    </row>
    <row r="261" spans="1:20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3"/>
      <c r="T261" s="3"/>
    </row>
    <row r="262" spans="1:20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3"/>
      <c r="T262" s="3"/>
    </row>
    <row r="263" spans="1:20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3"/>
      <c r="T263" s="3"/>
    </row>
    <row r="264" spans="1:20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3"/>
      <c r="T264" s="3"/>
    </row>
    <row r="265" spans="1:20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3"/>
      <c r="T265" s="3"/>
    </row>
    <row r="266" spans="1:20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  <c r="T266" s="3"/>
    </row>
    <row r="267" spans="1:20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3"/>
      <c r="T267" s="3"/>
    </row>
    <row r="268" spans="1:20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3"/>
      <c r="T268" s="3"/>
    </row>
    <row r="269" spans="1:20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3"/>
      <c r="T269" s="3"/>
    </row>
    <row r="270" spans="1:20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3"/>
      <c r="T270" s="3"/>
    </row>
    <row r="271" spans="1:20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3"/>
      <c r="T271" s="3"/>
    </row>
    <row r="272" spans="1:20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3"/>
      <c r="T272" s="3"/>
    </row>
    <row r="273" spans="1:20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3"/>
      <c r="T273" s="3"/>
    </row>
    <row r="274" spans="1:20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3"/>
      <c r="T274" s="3"/>
    </row>
    <row r="275" spans="1:20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"/>
      <c r="T275" s="3"/>
    </row>
    <row r="276" spans="1:20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"/>
      <c r="T276" s="3"/>
    </row>
    <row r="277" spans="1:20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"/>
      <c r="T277" s="3"/>
    </row>
    <row r="278" spans="1:20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3"/>
      <c r="T278" s="3"/>
    </row>
    <row r="279" spans="1:20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3"/>
      <c r="T279" s="3"/>
    </row>
    <row r="280" spans="1:20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3"/>
      <c r="T280" s="3"/>
    </row>
    <row r="281" spans="1:20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3"/>
      <c r="T281" s="3"/>
    </row>
    <row r="282" spans="1:20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3"/>
      <c r="T282" s="3"/>
    </row>
    <row r="283" spans="1:20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3"/>
      <c r="T283" s="3"/>
    </row>
    <row r="284" spans="1:20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3"/>
      <c r="T284" s="3"/>
    </row>
    <row r="285" spans="1:20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3"/>
      <c r="T285" s="3"/>
    </row>
    <row r="286" spans="1:20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3"/>
      <c r="T286" s="3"/>
    </row>
    <row r="287" spans="1:20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3"/>
      <c r="T287" s="3"/>
    </row>
    <row r="288" spans="1:20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"/>
      <c r="T288" s="3"/>
    </row>
    <row r="289" spans="1:20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"/>
      <c r="T289" s="3"/>
    </row>
    <row r="290" spans="1:20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3"/>
      <c r="T290" s="3"/>
    </row>
    <row r="291" spans="1:20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3"/>
      <c r="T291" s="3"/>
    </row>
    <row r="292" spans="1:20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3"/>
      <c r="T292" s="3"/>
    </row>
    <row r="293" spans="1:20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3"/>
      <c r="T293" s="3"/>
    </row>
    <row r="294" spans="1:20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3"/>
      <c r="T294" s="3"/>
    </row>
    <row r="295" spans="1:20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"/>
      <c r="T295" s="3"/>
    </row>
    <row r="296" spans="1:20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"/>
      <c r="T296" s="3"/>
    </row>
    <row r="297" spans="1:20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3"/>
      <c r="T297" s="3"/>
    </row>
    <row r="298" spans="1:20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3"/>
      <c r="T298" s="3"/>
    </row>
    <row r="299" spans="1:20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3"/>
      <c r="T299" s="3"/>
    </row>
    <row r="300" spans="1:20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3"/>
      <c r="T300" s="3"/>
    </row>
    <row r="301" spans="1:20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3"/>
      <c r="T301" s="3"/>
    </row>
    <row r="302" spans="1:20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3"/>
      <c r="T302" s="3"/>
    </row>
    <row r="303" spans="1:20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3"/>
      <c r="T303" s="3"/>
    </row>
    <row r="304" spans="1:20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3"/>
      <c r="T304" s="3"/>
    </row>
    <row r="305" spans="1:20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3"/>
      <c r="T305" s="3"/>
    </row>
    <row r="306" spans="1:20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3"/>
      <c r="T306" s="3"/>
    </row>
    <row r="307" spans="1:20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3"/>
      <c r="T307" s="3"/>
    </row>
    <row r="308" spans="1:20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3"/>
      <c r="T308" s="3"/>
    </row>
    <row r="309" spans="1:20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  <c r="T309" s="3"/>
    </row>
    <row r="310" spans="1:20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3"/>
      <c r="T310" s="3"/>
    </row>
    <row r="311" spans="1:20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3"/>
      <c r="T311" s="3"/>
    </row>
    <row r="312" spans="1:20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3"/>
      <c r="T312" s="3"/>
    </row>
    <row r="313" spans="1:20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"/>
      <c r="T313" s="3"/>
    </row>
    <row r="314" spans="1:20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3"/>
      <c r="T314" s="3"/>
    </row>
    <row r="315" spans="1:20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3"/>
      <c r="T315" s="3"/>
    </row>
    <row r="316" spans="1:20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3"/>
      <c r="T316" s="3"/>
    </row>
    <row r="317" spans="1:20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3"/>
      <c r="T317" s="3"/>
    </row>
    <row r="318" spans="1:20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3"/>
      <c r="T318" s="3"/>
    </row>
    <row r="319" spans="1:20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3"/>
      <c r="T319" s="3"/>
    </row>
    <row r="320" spans="1:20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3"/>
      <c r="T320" s="3"/>
    </row>
    <row r="321" spans="1:20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3"/>
      <c r="T321" s="3"/>
    </row>
    <row r="322" spans="1:20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3"/>
      <c r="T322" s="3"/>
    </row>
    <row r="323" spans="1:20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3"/>
      <c r="T323" s="3"/>
    </row>
    <row r="324" spans="1:20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3"/>
      <c r="T324" s="3"/>
    </row>
    <row r="325" spans="1:20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3"/>
      <c r="T325" s="3"/>
    </row>
    <row r="326" spans="1:20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3"/>
      <c r="T326" s="3"/>
    </row>
    <row r="327" spans="1:20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3"/>
      <c r="T327" s="3"/>
    </row>
    <row r="328" spans="1:20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3"/>
      <c r="T328" s="3"/>
    </row>
    <row r="329" spans="1:20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3"/>
      <c r="T329" s="3"/>
    </row>
    <row r="330" spans="1:20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3"/>
      <c r="T330" s="3"/>
    </row>
    <row r="331" spans="1:20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3"/>
      <c r="T331" s="3"/>
    </row>
    <row r="332" spans="1:20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3"/>
      <c r="T332" s="3"/>
    </row>
    <row r="333" spans="1:20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3"/>
      <c r="T333" s="3"/>
    </row>
    <row r="334" spans="1:20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3"/>
      <c r="T334" s="3"/>
    </row>
    <row r="335" spans="1:20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3"/>
      <c r="T335" s="3"/>
    </row>
    <row r="336" spans="1:20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3"/>
      <c r="T336" s="3"/>
    </row>
    <row r="337" spans="1:20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3"/>
      <c r="T337" s="3"/>
    </row>
    <row r="338" spans="1:20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3"/>
      <c r="T338" s="3"/>
    </row>
    <row r="339" spans="1:20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3"/>
      <c r="T339" s="3"/>
    </row>
    <row r="340" spans="1:20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3"/>
      <c r="T340" s="3"/>
    </row>
    <row r="341" spans="1:20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3"/>
      <c r="T341" s="3"/>
    </row>
    <row r="342" spans="1:20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3"/>
      <c r="T342" s="3"/>
    </row>
    <row r="343" spans="1:20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3"/>
      <c r="T343" s="3"/>
    </row>
    <row r="344" spans="1:20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3"/>
      <c r="T344" s="3"/>
    </row>
    <row r="345" spans="1:20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3"/>
      <c r="T345" s="3"/>
    </row>
    <row r="346" spans="1:20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3"/>
      <c r="T346" s="3"/>
    </row>
    <row r="347" spans="1:20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3"/>
      <c r="T347" s="3"/>
    </row>
    <row r="348" spans="1:20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3"/>
      <c r="T348" s="3"/>
    </row>
    <row r="349" spans="1:20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3"/>
      <c r="T349" s="3"/>
    </row>
    <row r="350" spans="1:20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3"/>
      <c r="T350" s="3"/>
    </row>
    <row r="351" spans="1:20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3"/>
      <c r="T351" s="3"/>
    </row>
    <row r="352" spans="1:20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3"/>
      <c r="T352" s="3"/>
    </row>
    <row r="353" spans="1:20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3"/>
      <c r="T353" s="3"/>
    </row>
    <row r="354" spans="1:20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3"/>
      <c r="T354" s="3"/>
    </row>
    <row r="355" spans="1:20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3"/>
      <c r="T355" s="3"/>
    </row>
    <row r="356" spans="1:20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3"/>
      <c r="T356" s="3"/>
    </row>
    <row r="357" spans="1:20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3"/>
      <c r="T357" s="3"/>
    </row>
    <row r="358" spans="1:20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3"/>
      <c r="T358" s="3"/>
    </row>
    <row r="359" spans="1:20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3"/>
      <c r="T359" s="3"/>
    </row>
    <row r="360" spans="1:20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3"/>
      <c r="T360" s="3"/>
    </row>
    <row r="361" spans="1:20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3"/>
      <c r="T361" s="3"/>
    </row>
    <row r="362" spans="1:20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3"/>
      <c r="T362" s="3"/>
    </row>
    <row r="363" spans="1:20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3"/>
      <c r="T363" s="3"/>
    </row>
    <row r="364" spans="1:20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3"/>
      <c r="T364" s="3"/>
    </row>
    <row r="365" spans="1:20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3"/>
      <c r="T365" s="3"/>
    </row>
    <row r="366" spans="1:20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3"/>
      <c r="T366" s="3"/>
    </row>
    <row r="367" spans="1:20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3"/>
      <c r="T367" s="3"/>
    </row>
    <row r="368" spans="1:20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3"/>
      <c r="T368" s="3"/>
    </row>
    <row r="369" spans="1:20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3"/>
      <c r="T369" s="3"/>
    </row>
    <row r="370" spans="1:20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3"/>
      <c r="T370" s="3"/>
    </row>
    <row r="371" spans="1:20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3"/>
      <c r="T371" s="3"/>
    </row>
    <row r="372" spans="1:20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3"/>
      <c r="T372" s="3"/>
    </row>
    <row r="373" spans="1:20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3"/>
      <c r="T373" s="3"/>
    </row>
    <row r="374" spans="1:20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3"/>
      <c r="T374" s="3"/>
    </row>
    <row r="375" spans="1:20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3"/>
      <c r="T375" s="3"/>
    </row>
    <row r="376" spans="1:20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3"/>
      <c r="T376" s="3"/>
    </row>
    <row r="377" spans="1:20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3"/>
      <c r="T377" s="3"/>
    </row>
    <row r="378" spans="1:20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3"/>
      <c r="T378" s="3"/>
    </row>
    <row r="379" spans="1:20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3"/>
      <c r="T379" s="3"/>
    </row>
    <row r="380" spans="1:20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3"/>
      <c r="T380" s="3"/>
    </row>
    <row r="381" spans="1:20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3"/>
      <c r="T381" s="3"/>
    </row>
    <row r="382" spans="1:20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3"/>
      <c r="T382" s="3"/>
    </row>
    <row r="383" spans="1:20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3"/>
      <c r="T383" s="3"/>
    </row>
    <row r="384" spans="1:20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3"/>
      <c r="T384" s="3"/>
    </row>
    <row r="385" spans="1:20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3"/>
      <c r="T385" s="3"/>
    </row>
    <row r="386" spans="1:20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3"/>
      <c r="T386" s="3"/>
    </row>
    <row r="387" spans="1:20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3"/>
      <c r="T387" s="3"/>
    </row>
    <row r="388" spans="1:20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3"/>
      <c r="T388" s="3"/>
    </row>
    <row r="389" spans="1:20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3"/>
      <c r="T389" s="3"/>
    </row>
    <row r="390" spans="1:20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3"/>
      <c r="T390" s="3"/>
    </row>
    <row r="391" spans="1:20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3"/>
      <c r="T391" s="3"/>
    </row>
    <row r="392" spans="1:20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3"/>
      <c r="T392" s="3"/>
    </row>
    <row r="393" spans="1:20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3"/>
      <c r="T393" s="3"/>
    </row>
    <row r="394" spans="1:20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3"/>
      <c r="T394" s="3"/>
    </row>
    <row r="395" spans="1:20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3"/>
      <c r="T395" s="3"/>
    </row>
    <row r="396" spans="1:20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3"/>
      <c r="T396" s="3"/>
    </row>
    <row r="397" spans="1:20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3"/>
      <c r="T397" s="3"/>
    </row>
    <row r="398" spans="1:20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3"/>
      <c r="T398" s="3"/>
    </row>
    <row r="399" spans="1:20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3"/>
      <c r="T399" s="3"/>
    </row>
    <row r="400" spans="1:20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3"/>
      <c r="T400" s="3"/>
    </row>
    <row r="401" spans="1:20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3"/>
      <c r="T401" s="3"/>
    </row>
    <row r="402" spans="1:20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3"/>
      <c r="T402" s="3"/>
    </row>
    <row r="403" spans="1:20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3"/>
      <c r="T403" s="3"/>
    </row>
    <row r="404" spans="1:20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3"/>
      <c r="T404" s="3"/>
    </row>
    <row r="405" spans="1:20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3"/>
      <c r="T405" s="3"/>
    </row>
    <row r="406" spans="1:20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3"/>
      <c r="T406" s="3"/>
    </row>
    <row r="407" spans="1:20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3"/>
      <c r="T407" s="3"/>
    </row>
    <row r="408" spans="1:20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3"/>
      <c r="T408" s="3"/>
    </row>
    <row r="409" spans="1:20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3"/>
      <c r="T409" s="3"/>
    </row>
    <row r="410" spans="1:20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3"/>
      <c r="T410" s="3"/>
    </row>
    <row r="411" spans="1:20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3"/>
      <c r="T411" s="3"/>
    </row>
    <row r="412" spans="1:20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3"/>
      <c r="T412" s="3"/>
    </row>
    <row r="413" spans="1:20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3"/>
      <c r="T413" s="3"/>
    </row>
    <row r="414" spans="1:20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3"/>
      <c r="T414" s="3"/>
    </row>
    <row r="415" spans="1:20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3"/>
      <c r="T415" s="3"/>
    </row>
    <row r="416" spans="1:20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3"/>
      <c r="T416" s="3"/>
    </row>
    <row r="417" spans="1:20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3"/>
      <c r="T417" s="3"/>
    </row>
    <row r="418" spans="1:20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3"/>
      <c r="T418" s="3"/>
    </row>
    <row r="419" spans="1:20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3"/>
      <c r="T419" s="3"/>
    </row>
    <row r="420" spans="1:20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3"/>
      <c r="T420" s="3"/>
    </row>
    <row r="421" spans="1:20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3"/>
      <c r="T421" s="3"/>
    </row>
    <row r="422" spans="1:20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3"/>
      <c r="T422" s="3"/>
    </row>
    <row r="423" spans="1:20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3"/>
      <c r="T423" s="3"/>
    </row>
    <row r="424" spans="1:20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3"/>
      <c r="T424" s="3"/>
    </row>
    <row r="425" spans="1:20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3"/>
      <c r="T425" s="3"/>
    </row>
    <row r="426" spans="1:20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3"/>
      <c r="T426" s="3"/>
    </row>
    <row r="427" spans="1:20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3"/>
      <c r="T427" s="3"/>
    </row>
    <row r="428" spans="1:20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3"/>
      <c r="T428" s="3"/>
    </row>
    <row r="429" spans="1:20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3"/>
      <c r="T429" s="3"/>
    </row>
    <row r="430" spans="1:20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3"/>
      <c r="T430" s="3"/>
    </row>
    <row r="431" spans="1:20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3"/>
      <c r="T431" s="3"/>
    </row>
    <row r="432" spans="1:20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3"/>
      <c r="T432" s="3"/>
    </row>
    <row r="433" spans="1:20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3"/>
      <c r="T433" s="3"/>
    </row>
    <row r="434" spans="1:20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3"/>
      <c r="T434" s="3"/>
    </row>
    <row r="435" spans="1:20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3"/>
      <c r="T435" s="3"/>
    </row>
    <row r="436" spans="1:20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3"/>
      <c r="T436" s="3"/>
    </row>
    <row r="437" spans="1:20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3"/>
      <c r="T437" s="3"/>
    </row>
    <row r="438" spans="1:20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3"/>
      <c r="T438" s="3"/>
    </row>
    <row r="439" spans="1:20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3"/>
      <c r="T439" s="3"/>
    </row>
    <row r="440" spans="1:20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3"/>
      <c r="T440" s="3"/>
    </row>
    <row r="441" spans="1:20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3"/>
      <c r="T441" s="3"/>
    </row>
    <row r="442" spans="1:20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3"/>
      <c r="T442" s="3"/>
    </row>
    <row r="443" spans="1:20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3"/>
      <c r="T443" s="3"/>
    </row>
    <row r="444" spans="1:20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3"/>
      <c r="T444" s="3"/>
    </row>
    <row r="445" spans="1:20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3"/>
      <c r="T445" s="3"/>
    </row>
    <row r="446" spans="1:20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3"/>
      <c r="T446" s="3"/>
    </row>
    <row r="447" spans="1:20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3"/>
      <c r="T447" s="3"/>
    </row>
    <row r="448" spans="1:20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3"/>
      <c r="T448" s="3"/>
    </row>
    <row r="449" spans="1:20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3"/>
      <c r="T449" s="3"/>
    </row>
    <row r="450" spans="1:20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3"/>
      <c r="T450" s="3"/>
    </row>
    <row r="451" spans="1:20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3"/>
      <c r="T451" s="3"/>
    </row>
    <row r="452" spans="1:20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3"/>
      <c r="T452" s="3"/>
    </row>
    <row r="453" spans="1:20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3"/>
      <c r="T453" s="3"/>
    </row>
    <row r="454" spans="1:20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3"/>
      <c r="T454" s="3"/>
    </row>
    <row r="455" spans="1:20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3"/>
      <c r="T455" s="3"/>
    </row>
    <row r="456" spans="1:20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3"/>
      <c r="T456" s="3"/>
    </row>
    <row r="457" spans="1:20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3"/>
      <c r="T457" s="3"/>
    </row>
    <row r="458" spans="1:20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3"/>
      <c r="T458" s="3"/>
    </row>
    <row r="459" spans="1:20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3"/>
      <c r="T459" s="3"/>
    </row>
    <row r="460" spans="1:20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3"/>
      <c r="T460" s="3"/>
    </row>
    <row r="461" spans="1:20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3"/>
      <c r="T461" s="3"/>
    </row>
    <row r="462" spans="1:20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3"/>
      <c r="T462" s="3"/>
    </row>
    <row r="463" spans="1:20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3"/>
      <c r="T463" s="3"/>
    </row>
    <row r="464" spans="1:20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3"/>
      <c r="T464" s="3"/>
    </row>
    <row r="465" spans="1:20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3"/>
      <c r="T465" s="3"/>
    </row>
    <row r="466" spans="1:20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3"/>
      <c r="T466" s="3"/>
    </row>
    <row r="467" spans="1:20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3"/>
      <c r="T467" s="3"/>
    </row>
    <row r="468" spans="1:20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3"/>
      <c r="T468" s="3"/>
    </row>
    <row r="469" spans="1:20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3"/>
      <c r="T469" s="3"/>
    </row>
    <row r="470" spans="1:20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3"/>
      <c r="T470" s="3"/>
    </row>
    <row r="471" spans="1:20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3"/>
      <c r="T471" s="3"/>
    </row>
    <row r="472" spans="1:20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3"/>
      <c r="T472" s="3"/>
    </row>
    <row r="473" spans="1:20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3"/>
      <c r="T473" s="3"/>
    </row>
    <row r="474" spans="1:20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3"/>
      <c r="T474" s="3"/>
    </row>
    <row r="475" spans="1:20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3"/>
      <c r="T475" s="3"/>
    </row>
    <row r="476" spans="1:20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3"/>
      <c r="T476" s="3"/>
    </row>
    <row r="477" spans="1:20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3"/>
      <c r="T477" s="3"/>
    </row>
    <row r="478" spans="1:20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3"/>
      <c r="T478" s="3"/>
    </row>
    <row r="479" spans="1:20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3"/>
      <c r="T479" s="3"/>
    </row>
    <row r="480" spans="1:20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3"/>
      <c r="T480" s="3"/>
    </row>
    <row r="481" spans="1:20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3"/>
      <c r="T481" s="3"/>
    </row>
    <row r="482" spans="1:20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3"/>
      <c r="T482" s="3"/>
    </row>
    <row r="483" spans="1:20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3"/>
      <c r="T483" s="3"/>
    </row>
    <row r="484" spans="1:20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3"/>
      <c r="T484" s="3"/>
    </row>
    <row r="485" spans="1:20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3"/>
      <c r="T485" s="3"/>
    </row>
    <row r="486" spans="1:20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3"/>
      <c r="T486" s="3"/>
    </row>
    <row r="487" spans="1:20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3"/>
      <c r="T487" s="3"/>
    </row>
    <row r="488" spans="1:20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3"/>
      <c r="T488" s="3"/>
    </row>
    <row r="489" spans="1:20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3"/>
      <c r="T489" s="3"/>
    </row>
    <row r="490" spans="1:20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3"/>
      <c r="T490" s="3"/>
    </row>
    <row r="491" spans="1:20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3"/>
      <c r="T491" s="3"/>
    </row>
    <row r="492" spans="1:20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3"/>
      <c r="T492" s="3"/>
    </row>
    <row r="493" spans="1:20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3"/>
      <c r="T493" s="3"/>
    </row>
    <row r="494" spans="1:20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3"/>
      <c r="T494" s="3"/>
    </row>
    <row r="495" spans="1:20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3"/>
      <c r="T495" s="3"/>
    </row>
    <row r="496" spans="1:20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3"/>
      <c r="T496" s="3"/>
    </row>
    <row r="497" spans="1:20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3"/>
      <c r="T497" s="3"/>
    </row>
    <row r="498" spans="1:20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3"/>
      <c r="T498" s="3"/>
    </row>
    <row r="499" spans="1:20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3"/>
      <c r="T499" s="3"/>
    </row>
    <row r="500" spans="1:20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3"/>
      <c r="T500" s="3"/>
    </row>
    <row r="501" spans="1:20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3"/>
      <c r="T501" s="3"/>
    </row>
    <row r="502" spans="1:20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3"/>
      <c r="T502" s="3"/>
    </row>
    <row r="503" spans="1:20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3"/>
      <c r="T503" s="3"/>
    </row>
    <row r="504" spans="1:20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3"/>
      <c r="T504" s="3"/>
    </row>
    <row r="505" spans="1:20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3"/>
      <c r="T505" s="3"/>
    </row>
    <row r="506" spans="1:20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3"/>
      <c r="T506" s="3"/>
    </row>
    <row r="507" spans="1:20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3"/>
      <c r="T507" s="3"/>
    </row>
    <row r="508" spans="1:20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3"/>
      <c r="T508" s="3"/>
    </row>
    <row r="509" spans="1:20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3"/>
      <c r="T509" s="3"/>
    </row>
    <row r="510" spans="1:20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3"/>
      <c r="T510" s="3"/>
    </row>
    <row r="511" spans="1:20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3"/>
      <c r="T511" s="3"/>
    </row>
    <row r="512" spans="1:20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3"/>
      <c r="T512" s="3"/>
    </row>
    <row r="513" spans="1:20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3"/>
      <c r="T513" s="3"/>
    </row>
    <row r="514" spans="1:20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3"/>
      <c r="T514" s="3"/>
    </row>
    <row r="515" spans="1:20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3"/>
      <c r="T515" s="3"/>
    </row>
    <row r="516" spans="1:20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3"/>
      <c r="T516" s="3"/>
    </row>
    <row r="517" spans="1:20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3"/>
      <c r="T517" s="3"/>
    </row>
    <row r="518" spans="1:20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3"/>
      <c r="T518" s="3"/>
    </row>
    <row r="519" spans="1:20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3"/>
      <c r="T519" s="3"/>
    </row>
    <row r="520" spans="1:20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3"/>
      <c r="T520" s="3"/>
    </row>
    <row r="521" spans="1:20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3"/>
      <c r="T521" s="3"/>
    </row>
    <row r="522" spans="1:20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3"/>
      <c r="T522" s="3"/>
    </row>
    <row r="523" spans="1:20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3"/>
      <c r="T523" s="3"/>
    </row>
    <row r="524" spans="1:20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3"/>
      <c r="T524" s="3"/>
    </row>
    <row r="525" spans="1:20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3"/>
      <c r="T525" s="3"/>
    </row>
    <row r="526" spans="1:20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3"/>
      <c r="T526" s="3"/>
    </row>
    <row r="527" spans="1:20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3"/>
      <c r="T527" s="3"/>
    </row>
    <row r="528" spans="1:20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3"/>
      <c r="T528" s="3"/>
    </row>
    <row r="529" spans="1:20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3"/>
      <c r="T529" s="3"/>
    </row>
    <row r="530" spans="1:20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3"/>
      <c r="T530" s="3"/>
    </row>
    <row r="531" spans="1:20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3"/>
      <c r="T531" s="3"/>
    </row>
    <row r="532" spans="1:20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3"/>
      <c r="T532" s="3"/>
    </row>
    <row r="533" spans="1:20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3"/>
      <c r="T533" s="3"/>
    </row>
    <row r="534" spans="1:20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3"/>
      <c r="T534" s="3"/>
    </row>
    <row r="535" spans="1:20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3"/>
      <c r="T535" s="3"/>
    </row>
    <row r="536" spans="1:20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3"/>
      <c r="T536" s="3"/>
    </row>
    <row r="537" spans="1:20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3"/>
      <c r="T537" s="3"/>
    </row>
    <row r="538" spans="1:20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3"/>
      <c r="T538" s="3"/>
    </row>
    <row r="539" spans="1:20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3"/>
      <c r="T539" s="3"/>
    </row>
    <row r="540" spans="1:20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3"/>
      <c r="T540" s="3"/>
    </row>
    <row r="541" spans="1:20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3"/>
      <c r="T541" s="3"/>
    </row>
    <row r="542" spans="1:20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3"/>
      <c r="T542" s="3"/>
    </row>
    <row r="543" spans="1:20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3"/>
      <c r="T543" s="3"/>
    </row>
    <row r="544" spans="1:20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3"/>
      <c r="T544" s="3"/>
    </row>
    <row r="545" spans="1:20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3"/>
      <c r="T545" s="3"/>
    </row>
    <row r="546" spans="1:20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3"/>
      <c r="T546" s="3"/>
    </row>
    <row r="547" spans="1:20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3"/>
      <c r="T547" s="3"/>
    </row>
    <row r="548" spans="1:20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3"/>
      <c r="T548" s="3"/>
    </row>
    <row r="549" spans="1:20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3"/>
      <c r="T549" s="3"/>
    </row>
    <row r="550" spans="1:20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3"/>
      <c r="T550" s="3"/>
    </row>
    <row r="551" spans="1:20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3"/>
      <c r="T551" s="3"/>
    </row>
    <row r="552" spans="1:20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3"/>
      <c r="T552" s="3"/>
    </row>
    <row r="553" spans="1:20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3"/>
      <c r="T553" s="3"/>
    </row>
    <row r="554" spans="1:20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3"/>
      <c r="T554" s="3"/>
    </row>
    <row r="555" spans="1:20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3"/>
      <c r="T555" s="3"/>
    </row>
    <row r="556" spans="1:20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3"/>
      <c r="T556" s="3"/>
    </row>
    <row r="557" spans="1:20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3"/>
      <c r="T557" s="3"/>
    </row>
    <row r="558" spans="1:20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3"/>
      <c r="T558" s="3"/>
    </row>
    <row r="559" spans="1:20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3"/>
      <c r="T559" s="3"/>
    </row>
    <row r="560" spans="1:20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3"/>
      <c r="T560" s="3"/>
    </row>
    <row r="561" spans="1:20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3"/>
      <c r="T561" s="3"/>
    </row>
    <row r="562" spans="1:20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3"/>
      <c r="T562" s="3"/>
    </row>
    <row r="563" spans="1:20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3"/>
      <c r="T563" s="3"/>
    </row>
    <row r="564" spans="1:20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3"/>
      <c r="T564" s="3"/>
    </row>
    <row r="565" spans="1:20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3"/>
      <c r="T565" s="3"/>
    </row>
    <row r="566" spans="1:20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3"/>
      <c r="T566" s="3"/>
    </row>
    <row r="567" spans="1:20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3"/>
      <c r="T567" s="3"/>
    </row>
    <row r="568" spans="1:20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3"/>
      <c r="T568" s="3"/>
    </row>
    <row r="569" spans="1:20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3"/>
      <c r="T569" s="3"/>
    </row>
    <row r="570" spans="1:20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3"/>
      <c r="T570" s="3"/>
    </row>
    <row r="571" spans="1:20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3"/>
      <c r="T571" s="3"/>
    </row>
    <row r="572" spans="1:20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3"/>
      <c r="T572" s="3"/>
    </row>
    <row r="573" spans="1:20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3"/>
      <c r="T573" s="3"/>
    </row>
    <row r="574" spans="1:20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3"/>
      <c r="T574" s="3"/>
    </row>
    <row r="575" spans="1:20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3"/>
      <c r="T575" s="3"/>
    </row>
    <row r="576" spans="1:20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3"/>
      <c r="T576" s="3"/>
    </row>
    <row r="577" spans="1:20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3"/>
      <c r="T577" s="3"/>
    </row>
    <row r="578" spans="1:20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3"/>
      <c r="T578" s="3"/>
    </row>
    <row r="579" spans="1:20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3"/>
      <c r="T579" s="3"/>
    </row>
    <row r="580" spans="1:20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3"/>
      <c r="T580" s="3"/>
    </row>
    <row r="581" spans="1:20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3"/>
      <c r="T581" s="3"/>
    </row>
    <row r="582" spans="1:20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3"/>
      <c r="T582" s="3"/>
    </row>
    <row r="583" spans="1:20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3"/>
      <c r="T583" s="3"/>
    </row>
    <row r="584" spans="1:20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3"/>
      <c r="T584" s="3"/>
    </row>
    <row r="585" spans="1:20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3"/>
      <c r="T585" s="3"/>
    </row>
    <row r="586" spans="1:20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3"/>
      <c r="T586" s="3"/>
    </row>
    <row r="587" spans="1:20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3"/>
      <c r="T587" s="3"/>
    </row>
    <row r="588" spans="1:20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3"/>
      <c r="T588" s="3"/>
    </row>
    <row r="589" spans="1:20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3"/>
      <c r="T589" s="3"/>
    </row>
    <row r="590" spans="1:20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3"/>
      <c r="T590" s="3"/>
    </row>
    <row r="591" spans="1:20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3"/>
      <c r="T591" s="3"/>
    </row>
    <row r="592" spans="1:20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3"/>
      <c r="T592" s="3"/>
    </row>
    <row r="593" spans="1:20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3"/>
      <c r="T593" s="3"/>
    </row>
    <row r="594" spans="1:20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3"/>
      <c r="T594" s="3"/>
    </row>
    <row r="595" spans="1:20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3"/>
      <c r="T595" s="3"/>
    </row>
    <row r="596" spans="1:20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3"/>
      <c r="T596" s="3"/>
    </row>
    <row r="597" spans="1:20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3"/>
      <c r="T597" s="3"/>
    </row>
    <row r="598" spans="1:20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3"/>
      <c r="T598" s="3"/>
    </row>
    <row r="599" spans="1:20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3"/>
      <c r="T599" s="3"/>
    </row>
    <row r="600" spans="1:20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3"/>
      <c r="T600" s="3"/>
    </row>
    <row r="601" spans="1:20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3"/>
      <c r="T601" s="3"/>
    </row>
    <row r="602" spans="1:20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3"/>
      <c r="T602" s="3"/>
    </row>
    <row r="603" spans="1:20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3"/>
      <c r="T603" s="3"/>
    </row>
    <row r="604" spans="1:20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3"/>
      <c r="T604" s="3"/>
    </row>
    <row r="605" spans="1:20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3"/>
      <c r="T605" s="3"/>
    </row>
    <row r="606" spans="1:20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3"/>
      <c r="T606" s="3"/>
    </row>
    <row r="607" spans="1:20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3"/>
      <c r="T607" s="3"/>
    </row>
    <row r="608" spans="1:20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3"/>
      <c r="T608" s="3"/>
    </row>
    <row r="609" spans="1:20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3"/>
      <c r="T609" s="3"/>
    </row>
    <row r="610" spans="1:20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3"/>
      <c r="T610" s="3"/>
    </row>
    <row r="611" spans="1:20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3"/>
      <c r="T611" s="3"/>
    </row>
    <row r="612" spans="1:20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3"/>
      <c r="T612" s="3"/>
    </row>
    <row r="613" spans="1:20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3"/>
      <c r="T613" s="3"/>
    </row>
    <row r="614" spans="1:20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3"/>
      <c r="T614" s="3"/>
    </row>
    <row r="615" spans="1:20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3"/>
      <c r="T615" s="3"/>
    </row>
    <row r="616" spans="1:20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3"/>
      <c r="T616" s="3"/>
    </row>
    <row r="617" spans="1:20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3"/>
      <c r="T617" s="3"/>
    </row>
    <row r="618" spans="1:20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3"/>
      <c r="T618" s="3"/>
    </row>
    <row r="619" spans="1:20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3"/>
      <c r="T619" s="3"/>
    </row>
    <row r="620" spans="1:20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3"/>
      <c r="T620" s="3"/>
    </row>
    <row r="621" spans="1:20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3"/>
      <c r="T621" s="3"/>
    </row>
    <row r="622" spans="1:20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3"/>
      <c r="T622" s="3"/>
    </row>
    <row r="623" spans="1:20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3"/>
      <c r="T623" s="3"/>
    </row>
    <row r="624" spans="1:20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3"/>
      <c r="T624" s="3"/>
    </row>
    <row r="625" spans="1:20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3"/>
      <c r="T625" s="3"/>
    </row>
    <row r="626" spans="1:20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3"/>
      <c r="T626" s="3"/>
    </row>
    <row r="627" spans="1:20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3"/>
      <c r="T627" s="3"/>
    </row>
    <row r="628" spans="1:20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3"/>
      <c r="T628" s="3"/>
    </row>
    <row r="629" spans="1:20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3"/>
      <c r="T629" s="3"/>
    </row>
    <row r="630" spans="1:20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3"/>
      <c r="T630" s="3"/>
    </row>
    <row r="631" spans="1:20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3"/>
      <c r="T631" s="3"/>
    </row>
    <row r="632" spans="1:20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3"/>
      <c r="T632" s="3"/>
    </row>
    <row r="633" spans="1:20" ht="1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20" ht="1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20" ht="1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20" ht="1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20" ht="1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20" ht="1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20" ht="1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20" ht="1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</sheetData>
  <mergeCells count="16">
    <mergeCell ref="D32:F32"/>
    <mergeCell ref="D35:F35"/>
    <mergeCell ref="C39:F39"/>
    <mergeCell ref="C42:F42"/>
    <mergeCell ref="C15:F15"/>
    <mergeCell ref="C17:F17"/>
    <mergeCell ref="C19:F19"/>
    <mergeCell ref="C22:F22"/>
    <mergeCell ref="A25:K25"/>
    <mergeCell ref="C28:F28"/>
    <mergeCell ref="C13:F13"/>
    <mergeCell ref="A1:K1"/>
    <mergeCell ref="A2:K2"/>
    <mergeCell ref="C5:F5"/>
    <mergeCell ref="D8:F8"/>
    <mergeCell ref="D10:F10"/>
  </mergeCells>
  <pageMargins left="0.2" right="0.2" top="0.75" bottom="0.5" header="0.3" footer="0.3"/>
  <pageSetup paperSize="25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2"/>
  <sheetViews>
    <sheetView showGridLines="0" topLeftCell="A21" workbookViewId="0">
      <selection activeCell="L43" sqref="L43"/>
    </sheetView>
  </sheetViews>
  <sheetFormatPr defaultRowHeight="15"/>
  <cols>
    <col min="12" max="12" width="33.85546875" customWidth="1"/>
  </cols>
  <sheetData>
    <row r="1" spans="1:20" ht="43.5" customHeight="1">
      <c r="A1" s="49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4"/>
      <c r="M1" s="4"/>
      <c r="N1" s="2"/>
      <c r="O1" s="2"/>
      <c r="P1" s="2"/>
      <c r="Q1" s="2"/>
      <c r="R1" s="2"/>
      <c r="S1" s="3"/>
      <c r="T1" s="3"/>
    </row>
    <row r="2" spans="1:20" ht="30.75" customHeight="1">
      <c r="A2" s="52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4"/>
      <c r="M2" s="4"/>
      <c r="N2" s="2"/>
      <c r="O2" s="2"/>
      <c r="P2" s="2"/>
      <c r="Q2" s="2"/>
      <c r="R2" s="2"/>
      <c r="S2" s="3"/>
      <c r="T2" s="3"/>
    </row>
    <row r="3" spans="1:20" ht="15.75">
      <c r="A3" s="9" t="s">
        <v>0</v>
      </c>
      <c r="B3" s="6"/>
      <c r="C3" s="7"/>
      <c r="D3" s="7"/>
      <c r="E3" s="7"/>
      <c r="F3" s="7"/>
      <c r="G3" s="7"/>
      <c r="H3" s="7"/>
      <c r="I3" s="7"/>
      <c r="J3" s="7"/>
      <c r="K3" s="10"/>
      <c r="L3" s="4"/>
      <c r="M3" s="4"/>
      <c r="N3" s="2"/>
      <c r="O3" s="2"/>
      <c r="P3" s="2"/>
      <c r="Q3" s="2"/>
      <c r="R3" s="2"/>
      <c r="S3" s="3"/>
      <c r="T3" s="3"/>
    </row>
    <row r="4" spans="1:20" ht="15.75">
      <c r="A4" s="11"/>
      <c r="B4" s="8" t="s">
        <v>1</v>
      </c>
      <c r="C4" s="8"/>
      <c r="D4" s="8"/>
      <c r="E4" s="8"/>
      <c r="F4" s="8"/>
      <c r="G4" s="8"/>
      <c r="H4" s="8"/>
      <c r="I4" s="8"/>
      <c r="J4" s="8"/>
      <c r="K4" s="12"/>
      <c r="L4" s="4"/>
      <c r="M4" s="4"/>
      <c r="N4" s="2"/>
      <c r="O4" s="2"/>
      <c r="P4" s="2"/>
      <c r="Q4" s="2"/>
      <c r="R4" s="2"/>
      <c r="S4" s="3"/>
      <c r="T4" s="3"/>
    </row>
    <row r="5" spans="1:20" ht="15.75">
      <c r="A5" s="11"/>
      <c r="B5" s="8"/>
      <c r="C5" s="56">
        <v>18409484.739999998</v>
      </c>
      <c r="D5" s="56"/>
      <c r="E5" s="56"/>
      <c r="F5" s="56"/>
      <c r="G5" s="8"/>
      <c r="H5" s="8"/>
      <c r="I5" s="8"/>
      <c r="J5" s="8"/>
      <c r="K5" s="12"/>
      <c r="L5" s="4" t="s">
        <v>21</v>
      </c>
      <c r="M5" s="4"/>
      <c r="N5" s="2"/>
      <c r="O5" s="2"/>
      <c r="P5" s="2"/>
      <c r="Q5" s="2"/>
      <c r="R5" s="2"/>
      <c r="S5" s="3"/>
      <c r="T5" s="3"/>
    </row>
    <row r="6" spans="1:20" ht="15.75">
      <c r="A6" s="11"/>
      <c r="B6" s="8"/>
      <c r="C6" s="8"/>
      <c r="D6" s="8"/>
      <c r="E6" s="8"/>
      <c r="F6" s="8"/>
      <c r="G6" s="8"/>
      <c r="H6" s="8"/>
      <c r="I6" s="8"/>
      <c r="J6" s="8"/>
      <c r="K6" s="12"/>
      <c r="L6" s="4"/>
      <c r="M6" s="4"/>
      <c r="N6" s="2"/>
      <c r="O6" s="2"/>
      <c r="P6" s="2"/>
      <c r="Q6" s="2"/>
      <c r="R6" s="2"/>
      <c r="S6" s="3"/>
      <c r="T6" s="3"/>
    </row>
    <row r="7" spans="1:20" ht="15.75">
      <c r="A7" s="11"/>
      <c r="B7" s="8"/>
      <c r="C7" s="8"/>
      <c r="D7" s="8" t="s">
        <v>2</v>
      </c>
      <c r="E7" s="8"/>
      <c r="F7" s="8"/>
      <c r="G7" s="8"/>
      <c r="H7" s="8"/>
      <c r="I7" s="8"/>
      <c r="J7" s="8"/>
      <c r="K7" s="12"/>
      <c r="L7" s="4"/>
      <c r="M7" s="4"/>
      <c r="N7" s="2"/>
      <c r="O7" s="2"/>
      <c r="P7" s="2"/>
      <c r="Q7" s="2"/>
      <c r="R7" s="2"/>
      <c r="S7" s="3"/>
      <c r="T7" s="3"/>
    </row>
    <row r="8" spans="1:20" ht="15.75">
      <c r="A8" s="11"/>
      <c r="B8" s="8"/>
      <c r="C8" s="8"/>
      <c r="D8" s="56">
        <v>5445684</v>
      </c>
      <c r="E8" s="56"/>
      <c r="F8" s="56"/>
      <c r="G8" s="18"/>
      <c r="H8" s="8"/>
      <c r="I8" s="8"/>
      <c r="J8" s="8"/>
      <c r="K8" s="12"/>
      <c r="L8" s="4" t="s">
        <v>21</v>
      </c>
      <c r="M8" s="4"/>
      <c r="N8" s="2"/>
      <c r="O8" s="2"/>
      <c r="P8" s="2"/>
      <c r="Q8" s="2"/>
      <c r="R8" s="2"/>
      <c r="S8" s="3"/>
      <c r="T8" s="3"/>
    </row>
    <row r="9" spans="1:20" ht="15.75">
      <c r="A9" s="11"/>
      <c r="B9" s="8"/>
      <c r="C9" s="8"/>
      <c r="D9" s="8" t="s">
        <v>3</v>
      </c>
      <c r="E9" s="8"/>
      <c r="F9" s="8"/>
      <c r="G9" s="8"/>
      <c r="H9" s="8"/>
      <c r="I9" s="8"/>
      <c r="J9" s="8"/>
      <c r="K9" s="12"/>
      <c r="L9" s="4"/>
      <c r="M9" s="4"/>
      <c r="N9" s="2"/>
      <c r="O9" s="2"/>
      <c r="P9" s="2"/>
      <c r="Q9" s="2"/>
      <c r="R9" s="2"/>
      <c r="S9" s="3"/>
      <c r="T9" s="3"/>
    </row>
    <row r="10" spans="1:20" ht="15.75">
      <c r="A10" s="11"/>
      <c r="B10" s="8"/>
      <c r="C10" s="8"/>
      <c r="D10" s="56">
        <v>12963800.74</v>
      </c>
      <c r="E10" s="56"/>
      <c r="F10" s="56"/>
      <c r="G10" s="18"/>
      <c r="H10" s="8"/>
      <c r="I10" s="8"/>
      <c r="J10" s="8"/>
      <c r="K10" s="12"/>
      <c r="L10" s="4" t="s">
        <v>21</v>
      </c>
      <c r="M10" s="4"/>
      <c r="N10" s="2"/>
      <c r="O10" s="2"/>
      <c r="P10" s="2"/>
      <c r="Q10" s="2"/>
      <c r="R10" s="2"/>
      <c r="S10" s="3"/>
      <c r="T10" s="3"/>
    </row>
    <row r="11" spans="1:20" ht="15.75">
      <c r="A11" s="11"/>
      <c r="B11" s="8"/>
      <c r="C11" s="8"/>
      <c r="D11" s="8"/>
      <c r="E11" s="8"/>
      <c r="F11" s="8"/>
      <c r="G11" s="8"/>
      <c r="H11" s="8"/>
      <c r="I11" s="8"/>
      <c r="J11" s="8"/>
      <c r="K11" s="12"/>
      <c r="L11" s="4"/>
      <c r="M11" s="4"/>
      <c r="N11" s="2"/>
      <c r="O11" s="2"/>
      <c r="P11" s="2"/>
      <c r="Q11" s="2"/>
      <c r="R11" s="2"/>
      <c r="S11" s="3"/>
      <c r="T11" s="3"/>
    </row>
    <row r="12" spans="1:20" ht="15.75">
      <c r="A12" s="11"/>
      <c r="B12" s="8" t="s">
        <v>4</v>
      </c>
      <c r="C12" s="8"/>
      <c r="D12" s="8"/>
      <c r="E12" s="8"/>
      <c r="F12" s="8"/>
      <c r="G12" s="8"/>
      <c r="H12" s="8"/>
      <c r="I12" s="8"/>
      <c r="J12" s="8"/>
      <c r="K12" s="12"/>
      <c r="L12" s="4"/>
      <c r="M12" s="4"/>
      <c r="N12" s="2"/>
      <c r="O12" s="2"/>
      <c r="P12" s="2"/>
      <c r="Q12" s="2"/>
      <c r="R12" s="2"/>
      <c r="S12" s="3"/>
      <c r="T12" s="3"/>
    </row>
    <row r="13" spans="1:20" ht="15.75">
      <c r="A13" s="11"/>
      <c r="B13" s="8"/>
      <c r="C13" s="55">
        <v>0</v>
      </c>
      <c r="D13" s="55"/>
      <c r="E13" s="55"/>
      <c r="F13" s="55"/>
      <c r="G13" s="8"/>
      <c r="H13" s="8"/>
      <c r="I13" s="8"/>
      <c r="J13" s="8"/>
      <c r="K13" s="12"/>
      <c r="L13" s="4"/>
      <c r="M13" s="4"/>
      <c r="N13" s="2"/>
      <c r="O13" s="2"/>
      <c r="P13" s="2"/>
      <c r="Q13" s="2"/>
      <c r="R13" s="2"/>
      <c r="S13" s="3"/>
      <c r="T13" s="3"/>
    </row>
    <row r="14" spans="1:20" ht="15.75">
      <c r="A14" s="11"/>
      <c r="B14" s="8" t="s">
        <v>5</v>
      </c>
      <c r="C14" s="8"/>
      <c r="D14" s="8"/>
      <c r="E14" s="8"/>
      <c r="F14" s="8"/>
      <c r="G14" s="8"/>
      <c r="H14" s="8"/>
      <c r="I14" s="8"/>
      <c r="J14" s="8"/>
      <c r="K14" s="12"/>
      <c r="L14" s="4" t="s">
        <v>22</v>
      </c>
      <c r="M14" s="4"/>
      <c r="N14" s="2"/>
      <c r="O14" s="2"/>
      <c r="P14" s="2"/>
      <c r="Q14" s="2"/>
      <c r="R14" s="2"/>
      <c r="S14" s="3"/>
      <c r="T14" s="3"/>
    </row>
    <row r="15" spans="1:20" ht="15.75">
      <c r="A15" s="11"/>
      <c r="B15" s="8"/>
      <c r="C15" s="55">
        <v>4049709.62</v>
      </c>
      <c r="D15" s="55"/>
      <c r="E15" s="55"/>
      <c r="F15" s="55"/>
      <c r="G15" s="8"/>
      <c r="H15" s="8"/>
      <c r="I15" s="8"/>
      <c r="J15" s="8"/>
      <c r="K15" s="12"/>
      <c r="L15" s="4"/>
      <c r="M15" s="4"/>
      <c r="N15" s="2"/>
      <c r="O15" s="2"/>
      <c r="P15" s="2"/>
      <c r="Q15" s="2"/>
      <c r="R15" s="2"/>
      <c r="S15" s="3"/>
      <c r="T15" s="3"/>
    </row>
    <row r="16" spans="1:20" ht="15.75">
      <c r="A16" s="11"/>
      <c r="B16" s="8" t="s">
        <v>6</v>
      </c>
      <c r="C16" s="8"/>
      <c r="D16" s="8"/>
      <c r="E16" s="8"/>
      <c r="F16" s="8"/>
      <c r="G16" s="8"/>
      <c r="H16" s="8"/>
      <c r="I16" s="8"/>
      <c r="J16" s="8"/>
      <c r="K16" s="12"/>
      <c r="L16" s="4"/>
      <c r="M16" s="4"/>
      <c r="N16" s="2"/>
      <c r="O16" s="2"/>
      <c r="P16" s="2"/>
      <c r="Q16" s="2"/>
      <c r="R16" s="2"/>
      <c r="S16" s="3"/>
      <c r="T16" s="3"/>
    </row>
    <row r="17" spans="1:20" ht="15.75">
      <c r="A17" s="11"/>
      <c r="B17" s="8"/>
      <c r="C17" s="55">
        <v>13921374.210000001</v>
      </c>
      <c r="D17" s="55"/>
      <c r="E17" s="55"/>
      <c r="F17" s="55"/>
      <c r="G17" s="8"/>
      <c r="H17" s="8"/>
      <c r="I17" s="8"/>
      <c r="J17" s="8"/>
      <c r="K17" s="12"/>
      <c r="L17" s="4" t="s">
        <v>23</v>
      </c>
      <c r="M17" s="4"/>
      <c r="N17" s="2"/>
      <c r="O17" s="2"/>
      <c r="P17" s="2"/>
      <c r="Q17" s="2"/>
      <c r="R17" s="2"/>
      <c r="S17" s="3"/>
      <c r="T17" s="3"/>
    </row>
    <row r="18" spans="1:20" ht="15.75">
      <c r="A18" s="11"/>
      <c r="B18" s="8" t="s">
        <v>7</v>
      </c>
      <c r="C18" s="8"/>
      <c r="D18" s="8"/>
      <c r="E18" s="8"/>
      <c r="F18" s="8"/>
      <c r="G18" s="8"/>
      <c r="H18" s="8"/>
      <c r="I18" s="8"/>
      <c r="J18" s="8"/>
      <c r="K18" s="12"/>
      <c r="L18" s="4"/>
      <c r="M18" s="4"/>
      <c r="N18" s="2"/>
      <c r="O18" s="2"/>
      <c r="P18" s="2"/>
      <c r="Q18" s="2"/>
      <c r="R18" s="2"/>
      <c r="S18" s="3"/>
      <c r="T18" s="3"/>
    </row>
    <row r="19" spans="1:20" ht="15.75">
      <c r="A19" s="11"/>
      <c r="B19" s="8"/>
      <c r="C19" s="55">
        <v>3146.8</v>
      </c>
      <c r="D19" s="55"/>
      <c r="E19" s="55"/>
      <c r="F19" s="55"/>
      <c r="G19" s="8"/>
      <c r="H19" s="8"/>
      <c r="I19" s="8"/>
      <c r="J19" s="8"/>
      <c r="K19" s="12"/>
      <c r="L19" s="4" t="s">
        <v>24</v>
      </c>
      <c r="M19" s="4"/>
      <c r="N19" s="2"/>
      <c r="O19" s="2"/>
      <c r="P19" s="2"/>
      <c r="Q19" s="2"/>
      <c r="R19" s="2"/>
      <c r="S19" s="3"/>
      <c r="T19" s="3"/>
    </row>
    <row r="20" spans="1:20" ht="15.75">
      <c r="A20" s="11"/>
      <c r="B20" s="8" t="s">
        <v>8</v>
      </c>
      <c r="C20" s="8"/>
      <c r="D20" s="8"/>
      <c r="E20" s="8"/>
      <c r="F20" s="8"/>
      <c r="G20" s="8"/>
      <c r="H20" s="8"/>
      <c r="I20" s="8"/>
      <c r="J20" s="8"/>
      <c r="K20" s="12"/>
      <c r="L20" s="4"/>
      <c r="M20" s="4"/>
      <c r="N20" s="2"/>
      <c r="O20" s="2"/>
      <c r="P20" s="2"/>
      <c r="Q20" s="2"/>
      <c r="R20" s="2"/>
      <c r="S20" s="3"/>
      <c r="T20" s="3"/>
    </row>
    <row r="21" spans="1:20" ht="15.75">
      <c r="A21" s="11"/>
      <c r="B21" s="8"/>
      <c r="C21" s="8"/>
      <c r="D21" s="8"/>
      <c r="E21" s="8"/>
      <c r="F21" s="8"/>
      <c r="G21" s="8"/>
      <c r="H21" s="8"/>
      <c r="I21" s="8"/>
      <c r="J21" s="8"/>
      <c r="K21" s="12"/>
      <c r="L21" s="4"/>
      <c r="M21" s="4"/>
      <c r="N21" s="2"/>
      <c r="O21" s="2"/>
      <c r="P21" s="2"/>
      <c r="Q21" s="2"/>
      <c r="R21" s="2"/>
      <c r="S21" s="3"/>
      <c r="T21" s="3"/>
    </row>
    <row r="22" spans="1:20" ht="15.75">
      <c r="A22" s="11"/>
      <c r="B22" s="8"/>
      <c r="C22" s="44">
        <f>+C19+C17+C15+C5</f>
        <v>36383715.370000005</v>
      </c>
      <c r="D22" s="45"/>
      <c r="E22" s="45"/>
      <c r="F22" s="45"/>
      <c r="G22" s="8"/>
      <c r="H22" s="8"/>
      <c r="I22" s="8"/>
      <c r="J22" s="8"/>
      <c r="K22" s="12"/>
      <c r="L22" s="4" t="s">
        <v>20</v>
      </c>
      <c r="M22" s="4"/>
      <c r="N22" s="2"/>
      <c r="O22" s="2"/>
      <c r="P22" s="2"/>
      <c r="Q22" s="2"/>
      <c r="R22" s="2"/>
      <c r="S22" s="3"/>
      <c r="T22" s="3"/>
    </row>
    <row r="23" spans="1:20" ht="15.75">
      <c r="A23" s="11"/>
      <c r="B23" s="8"/>
      <c r="C23" s="8"/>
      <c r="D23" s="8"/>
      <c r="E23" s="8"/>
      <c r="F23" s="8"/>
      <c r="G23" s="8"/>
      <c r="H23" s="8"/>
      <c r="I23" s="8"/>
      <c r="J23" s="8"/>
      <c r="K23" s="12"/>
      <c r="L23" s="4"/>
      <c r="M23" s="4"/>
      <c r="N23" s="2"/>
      <c r="O23" s="2"/>
      <c r="P23" s="2"/>
      <c r="Q23" s="2"/>
      <c r="R23" s="2"/>
      <c r="S23" s="3"/>
      <c r="T23" s="3"/>
    </row>
    <row r="24" spans="1:20" ht="15.75">
      <c r="A24" s="11"/>
      <c r="B24" s="8"/>
      <c r="C24" s="8"/>
      <c r="D24" s="8"/>
      <c r="E24" s="8"/>
      <c r="F24" s="8"/>
      <c r="G24" s="8"/>
      <c r="H24" s="8"/>
      <c r="I24" s="8"/>
      <c r="J24" s="8"/>
      <c r="K24" s="12"/>
      <c r="L24" s="4"/>
      <c r="M24" s="4"/>
      <c r="N24" s="2"/>
      <c r="O24" s="2"/>
      <c r="P24" s="2"/>
      <c r="Q24" s="2"/>
      <c r="R24" s="2"/>
      <c r="S24" s="3"/>
      <c r="T24" s="3"/>
    </row>
    <row r="25" spans="1:20" ht="15.75">
      <c r="A25" s="46" t="s">
        <v>9</v>
      </c>
      <c r="B25" s="47"/>
      <c r="C25" s="47"/>
      <c r="D25" s="47"/>
      <c r="E25" s="47"/>
      <c r="F25" s="47"/>
      <c r="G25" s="47"/>
      <c r="H25" s="47"/>
      <c r="I25" s="47"/>
      <c r="J25" s="47"/>
      <c r="K25" s="48"/>
      <c r="L25" s="4"/>
      <c r="M25" s="4"/>
      <c r="N25" s="2"/>
      <c r="O25" s="2"/>
      <c r="P25" s="2"/>
      <c r="Q25" s="2"/>
      <c r="R25" s="2"/>
      <c r="S25" s="3"/>
      <c r="T25" s="3"/>
    </row>
    <row r="26" spans="1:20" ht="21.75" customHeight="1">
      <c r="A26" s="13" t="s">
        <v>10</v>
      </c>
      <c r="B26" s="5"/>
      <c r="C26" s="5"/>
      <c r="D26" s="5"/>
      <c r="E26" s="5"/>
      <c r="F26" s="5"/>
      <c r="G26" s="5"/>
      <c r="H26" s="5"/>
      <c r="I26" s="5"/>
      <c r="J26" s="5"/>
      <c r="K26" s="14"/>
      <c r="L26" s="4"/>
      <c r="M26" s="4"/>
      <c r="N26" s="2"/>
      <c r="O26" s="2"/>
      <c r="P26" s="2"/>
      <c r="Q26" s="2"/>
      <c r="R26" s="2"/>
      <c r="S26" s="3"/>
      <c r="T26" s="3"/>
    </row>
    <row r="27" spans="1:20" ht="15.75">
      <c r="A27" s="11"/>
      <c r="B27" s="8" t="s">
        <v>1</v>
      </c>
      <c r="C27" s="8"/>
      <c r="D27" s="8"/>
      <c r="E27" s="8"/>
      <c r="F27" s="8"/>
      <c r="G27" s="8"/>
      <c r="H27" s="8"/>
      <c r="I27" s="8"/>
      <c r="J27" s="8"/>
      <c r="K27" s="12"/>
      <c r="L27" s="4"/>
      <c r="M27" s="4"/>
      <c r="N27" s="2"/>
      <c r="O27" s="2"/>
      <c r="P27" s="2"/>
      <c r="Q27" s="2"/>
      <c r="R27" s="2"/>
      <c r="S27" s="3"/>
      <c r="T27" s="3"/>
    </row>
    <row r="28" spans="1:20" ht="15.75">
      <c r="A28" s="11"/>
      <c r="B28" s="8"/>
      <c r="C28" s="55">
        <v>14320908.9</v>
      </c>
      <c r="D28" s="55"/>
      <c r="E28" s="55"/>
      <c r="F28" s="55"/>
      <c r="G28" s="8"/>
      <c r="H28" s="8"/>
      <c r="I28" s="8"/>
      <c r="J28" s="8"/>
      <c r="K28" s="12"/>
      <c r="L28" s="4" t="s">
        <v>25</v>
      </c>
      <c r="M28" s="4"/>
      <c r="N28" s="2"/>
      <c r="O28" s="2"/>
      <c r="P28" s="2"/>
      <c r="Q28" s="2"/>
      <c r="R28" s="2"/>
      <c r="S28" s="3"/>
      <c r="T28" s="3"/>
    </row>
    <row r="29" spans="1:20" ht="15.75">
      <c r="A29" s="11"/>
      <c r="B29" s="8"/>
      <c r="C29" s="8"/>
      <c r="D29" s="8"/>
      <c r="E29" s="8"/>
      <c r="F29" s="8"/>
      <c r="G29" s="8"/>
      <c r="H29" s="8"/>
      <c r="I29" s="8"/>
      <c r="J29" s="8"/>
      <c r="K29" s="12"/>
      <c r="L29" s="4"/>
      <c r="M29" s="4"/>
      <c r="N29" s="2"/>
      <c r="O29" s="2"/>
      <c r="P29" s="2"/>
      <c r="Q29" s="2"/>
      <c r="R29" s="2"/>
      <c r="S29" s="3"/>
      <c r="T29" s="3"/>
    </row>
    <row r="30" spans="1:20" ht="15.75">
      <c r="A30" s="11"/>
      <c r="B30" s="8"/>
      <c r="C30" s="8"/>
      <c r="D30" s="8" t="s">
        <v>11</v>
      </c>
      <c r="E30" s="8"/>
      <c r="F30" s="8"/>
      <c r="G30" s="8"/>
      <c r="H30" s="8"/>
      <c r="I30" s="8"/>
      <c r="J30" s="8"/>
      <c r="K30" s="12"/>
      <c r="L30" s="4"/>
      <c r="M30" s="4"/>
      <c r="N30" s="2"/>
      <c r="O30" s="2"/>
      <c r="P30" s="2"/>
      <c r="Q30" s="2"/>
      <c r="R30" s="2"/>
      <c r="S30" s="3"/>
      <c r="T30" s="3"/>
    </row>
    <row r="31" spans="1:20" ht="15.75">
      <c r="A31" s="11"/>
      <c r="B31" s="8"/>
      <c r="C31" s="8"/>
      <c r="D31" s="8"/>
      <c r="E31" s="8"/>
      <c r="F31" s="8"/>
      <c r="G31" s="8"/>
      <c r="H31" s="8"/>
      <c r="I31" s="8"/>
      <c r="J31" s="8"/>
      <c r="K31" s="12"/>
      <c r="L31" s="4"/>
      <c r="M31" s="4"/>
      <c r="N31" s="2"/>
      <c r="O31" s="2"/>
      <c r="P31" s="2"/>
      <c r="Q31" s="2"/>
      <c r="R31" s="2"/>
      <c r="S31" s="3"/>
      <c r="T31" s="3"/>
    </row>
    <row r="32" spans="1:20" ht="15.75">
      <c r="A32" s="11"/>
      <c r="B32" s="8"/>
      <c r="C32" s="8"/>
      <c r="D32" s="55">
        <v>5445656.4500000002</v>
      </c>
      <c r="E32" s="55"/>
      <c r="F32" s="55"/>
      <c r="G32" s="8"/>
      <c r="H32" s="8"/>
      <c r="I32" s="8"/>
      <c r="J32" s="8"/>
      <c r="K32" s="12"/>
      <c r="L32" s="4" t="s">
        <v>21</v>
      </c>
      <c r="M32" s="4"/>
      <c r="N32" s="2"/>
      <c r="O32" s="2"/>
      <c r="P32" s="2"/>
      <c r="Q32" s="2"/>
      <c r="R32" s="2"/>
      <c r="S32" s="3"/>
      <c r="T32" s="3"/>
    </row>
    <row r="33" spans="1:20" ht="15.75">
      <c r="A33" s="11"/>
      <c r="B33" s="8"/>
      <c r="C33" s="8"/>
      <c r="D33" s="8" t="s">
        <v>3</v>
      </c>
      <c r="E33" s="8"/>
      <c r="F33" s="8"/>
      <c r="G33" s="8"/>
      <c r="H33" s="8"/>
      <c r="I33" s="8"/>
      <c r="J33" s="8"/>
      <c r="K33" s="12"/>
      <c r="L33" s="4"/>
      <c r="M33" s="4"/>
      <c r="N33" s="2"/>
      <c r="O33" s="2"/>
      <c r="P33" s="2"/>
      <c r="Q33" s="2"/>
      <c r="R33" s="2"/>
      <c r="S33" s="3"/>
      <c r="T33" s="3"/>
    </row>
    <row r="34" spans="1:20" ht="15.75">
      <c r="A34" s="11"/>
      <c r="B34" s="8"/>
      <c r="C34" s="8"/>
      <c r="D34" s="8"/>
      <c r="E34" s="8"/>
      <c r="F34" s="8"/>
      <c r="G34" s="8"/>
      <c r="H34" s="8"/>
      <c r="I34" s="8"/>
      <c r="J34" s="8"/>
      <c r="K34" s="12"/>
      <c r="L34" s="4"/>
      <c r="M34" s="4"/>
      <c r="N34" s="2"/>
      <c r="O34" s="2"/>
      <c r="P34" s="2"/>
      <c r="Q34" s="2"/>
      <c r="R34" s="2"/>
      <c r="S34" s="3"/>
      <c r="T34" s="3"/>
    </row>
    <row r="35" spans="1:20" ht="15.75">
      <c r="A35" s="11"/>
      <c r="B35" s="8"/>
      <c r="C35" s="8"/>
      <c r="D35" s="55">
        <v>8875224.9000000004</v>
      </c>
      <c r="E35" s="55"/>
      <c r="F35" s="55"/>
      <c r="G35" s="8"/>
      <c r="H35" s="8"/>
      <c r="I35" s="8"/>
      <c r="J35" s="8"/>
      <c r="K35" s="12"/>
      <c r="L35" s="4" t="s">
        <v>21</v>
      </c>
      <c r="M35" s="4"/>
      <c r="N35" s="2"/>
      <c r="O35" s="2"/>
      <c r="P35" s="2"/>
      <c r="Q35" s="2"/>
      <c r="R35" s="2"/>
      <c r="S35" s="3"/>
      <c r="T35" s="3"/>
    </row>
    <row r="36" spans="1:20" ht="15.75">
      <c r="A36" s="11"/>
      <c r="B36" s="8"/>
      <c r="C36" s="8"/>
      <c r="D36" s="8"/>
      <c r="E36" s="8"/>
      <c r="F36" s="8"/>
      <c r="G36" s="8"/>
      <c r="H36" s="8"/>
      <c r="I36" s="8"/>
      <c r="J36" s="8"/>
      <c r="K36" s="12"/>
      <c r="L36" s="4"/>
      <c r="M36" s="4"/>
      <c r="N36" s="2"/>
      <c r="O36" s="2"/>
      <c r="P36" s="2"/>
      <c r="Q36" s="2"/>
      <c r="R36" s="2"/>
      <c r="S36" s="3"/>
      <c r="T36" s="3"/>
    </row>
    <row r="37" spans="1:20" ht="15.75">
      <c r="A37" s="11"/>
      <c r="B37" s="8" t="s">
        <v>12</v>
      </c>
      <c r="C37" s="8"/>
      <c r="D37" s="8"/>
      <c r="E37" s="8"/>
      <c r="F37" s="8"/>
      <c r="G37" s="8"/>
      <c r="H37" s="8"/>
      <c r="I37" s="8"/>
      <c r="J37" s="8"/>
      <c r="K37" s="12"/>
      <c r="L37" s="4"/>
      <c r="M37" s="4"/>
      <c r="N37" s="2"/>
      <c r="O37" s="2"/>
      <c r="P37" s="2"/>
      <c r="Q37" s="2"/>
      <c r="R37" s="2"/>
      <c r="S37" s="3"/>
      <c r="T37" s="3"/>
    </row>
    <row r="38" spans="1:20" ht="15.75">
      <c r="A38" s="11"/>
      <c r="B38" s="8"/>
      <c r="C38" s="8"/>
      <c r="D38" s="8"/>
      <c r="E38" s="8"/>
      <c r="F38" s="8"/>
      <c r="G38" s="8"/>
      <c r="H38" s="8"/>
      <c r="I38" s="8"/>
      <c r="J38" s="8"/>
      <c r="K38" s="12"/>
      <c r="L38" s="4"/>
      <c r="M38" s="4"/>
      <c r="N38" s="2"/>
      <c r="O38" s="2"/>
      <c r="P38" s="2"/>
      <c r="Q38" s="2"/>
      <c r="R38" s="2"/>
      <c r="S38" s="3"/>
      <c r="T38" s="3"/>
    </row>
    <row r="39" spans="1:20" ht="15.75">
      <c r="A39" s="11"/>
      <c r="B39" s="8"/>
      <c r="C39" s="55">
        <f>9297354.55+2752790.3</f>
        <v>12050144.850000001</v>
      </c>
      <c r="D39" s="55"/>
      <c r="E39" s="55"/>
      <c r="F39" s="55"/>
      <c r="G39" s="8"/>
      <c r="H39" s="8"/>
      <c r="I39" s="8"/>
      <c r="J39" s="8"/>
      <c r="K39" s="12"/>
      <c r="L39" s="4" t="s">
        <v>26</v>
      </c>
      <c r="M39" s="4"/>
      <c r="N39" s="2"/>
      <c r="O39" s="2"/>
      <c r="P39" s="2"/>
      <c r="Q39" s="2"/>
      <c r="R39" s="2"/>
      <c r="S39" s="3"/>
      <c r="T39" s="3"/>
    </row>
    <row r="40" spans="1:20" ht="15.75">
      <c r="A40" s="11"/>
      <c r="B40" s="8" t="s">
        <v>13</v>
      </c>
      <c r="C40" s="8"/>
      <c r="D40" s="8"/>
      <c r="E40" s="8"/>
      <c r="F40" s="8"/>
      <c r="G40" s="8"/>
      <c r="H40" s="8"/>
      <c r="I40" s="8"/>
      <c r="J40" s="8"/>
      <c r="K40" s="12"/>
      <c r="L40" s="4"/>
      <c r="M40" s="4"/>
      <c r="N40" s="2"/>
      <c r="O40" s="2"/>
      <c r="P40" s="2"/>
      <c r="Q40" s="2"/>
      <c r="R40" s="2"/>
      <c r="S40" s="3"/>
      <c r="T40" s="3"/>
    </row>
    <row r="41" spans="1:20" ht="15.75">
      <c r="A41" s="11"/>
      <c r="B41" s="8"/>
      <c r="C41" s="8"/>
      <c r="D41" s="8"/>
      <c r="E41" s="8"/>
      <c r="F41" s="8"/>
      <c r="G41" s="8"/>
      <c r="H41" s="8"/>
      <c r="I41" s="8"/>
      <c r="J41" s="8"/>
      <c r="K41" s="12"/>
      <c r="L41" s="4"/>
      <c r="M41" s="4"/>
      <c r="N41" s="2"/>
      <c r="O41" s="2"/>
      <c r="P41" s="2"/>
      <c r="Q41" s="2"/>
      <c r="R41" s="2"/>
      <c r="S41" s="3"/>
      <c r="T41" s="3"/>
    </row>
    <row r="42" spans="1:20" ht="15.75">
      <c r="A42" s="11"/>
      <c r="B42" s="8"/>
      <c r="C42" s="44">
        <f>+C28+C39</f>
        <v>26371053.75</v>
      </c>
      <c r="D42" s="45"/>
      <c r="E42" s="45"/>
      <c r="F42" s="45"/>
      <c r="G42" s="8"/>
      <c r="H42" s="8"/>
      <c r="I42" s="8"/>
      <c r="J42" s="8"/>
      <c r="K42" s="12"/>
      <c r="L42" s="4" t="s">
        <v>20</v>
      </c>
      <c r="M42" s="4"/>
      <c r="N42" s="2"/>
      <c r="O42" s="2"/>
      <c r="P42" s="2"/>
      <c r="Q42" s="2"/>
      <c r="R42" s="2"/>
      <c r="S42" s="3"/>
      <c r="T42" s="3"/>
    </row>
    <row r="43" spans="1:20" ht="16.5" thickBo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7"/>
      <c r="L43" s="4"/>
      <c r="M43" s="4"/>
      <c r="N43" s="2"/>
      <c r="O43" s="2"/>
      <c r="P43" s="2"/>
      <c r="Q43" s="2"/>
      <c r="R43" s="2"/>
      <c r="S43" s="3"/>
      <c r="T43" s="3"/>
    </row>
    <row r="44" spans="1:20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2"/>
      <c r="O44" s="2"/>
      <c r="P44" s="2"/>
      <c r="Q44" s="2"/>
      <c r="R44" s="2"/>
      <c r="S44" s="3"/>
      <c r="T44" s="3"/>
    </row>
    <row r="45" spans="1:20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2"/>
      <c r="O45" s="2"/>
      <c r="P45" s="2"/>
      <c r="Q45" s="2"/>
      <c r="R45" s="2"/>
      <c r="S45" s="3"/>
      <c r="T45" s="3"/>
    </row>
    <row r="46" spans="1:20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2"/>
      <c r="O46" s="2"/>
      <c r="P46" s="2"/>
      <c r="Q46" s="2"/>
      <c r="R46" s="2"/>
      <c r="S46" s="3"/>
      <c r="T46" s="3"/>
    </row>
    <row r="47" spans="1:20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2"/>
      <c r="O47" s="2"/>
      <c r="P47" s="2"/>
      <c r="Q47" s="2"/>
      <c r="R47" s="2"/>
      <c r="S47" s="3"/>
      <c r="T47" s="3"/>
    </row>
    <row r="48" spans="1:20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"/>
      <c r="O48" s="2"/>
      <c r="P48" s="2"/>
      <c r="Q48" s="2"/>
      <c r="R48" s="2"/>
      <c r="S48" s="3"/>
      <c r="T48" s="3"/>
    </row>
    <row r="49" spans="1:20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2"/>
      <c r="O49" s="2"/>
      <c r="P49" s="2"/>
      <c r="Q49" s="2"/>
      <c r="R49" s="2"/>
      <c r="S49" s="3"/>
      <c r="T49" s="3"/>
    </row>
    <row r="50" spans="1:20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2"/>
      <c r="O50" s="2"/>
      <c r="P50" s="2"/>
      <c r="Q50" s="2"/>
      <c r="R50" s="2"/>
      <c r="S50" s="3"/>
      <c r="T50" s="3"/>
    </row>
    <row r="51" spans="1:20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2"/>
      <c r="O51" s="2"/>
      <c r="P51" s="2"/>
      <c r="Q51" s="2"/>
      <c r="R51" s="2"/>
      <c r="S51" s="3"/>
      <c r="T51" s="3"/>
    </row>
    <row r="52" spans="1:20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2"/>
      <c r="O52" s="2"/>
      <c r="P52" s="2"/>
      <c r="Q52" s="2"/>
      <c r="R52" s="2"/>
      <c r="S52" s="3"/>
      <c r="T52" s="3"/>
    </row>
    <row r="53" spans="1:20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2"/>
      <c r="O53" s="2"/>
      <c r="P53" s="2"/>
      <c r="Q53" s="2"/>
      <c r="R53" s="2"/>
      <c r="S53" s="3"/>
      <c r="T53" s="3"/>
    </row>
    <row r="54" spans="1:20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2"/>
      <c r="O54" s="2"/>
      <c r="P54" s="2"/>
      <c r="Q54" s="2"/>
      <c r="R54" s="2"/>
      <c r="S54" s="3"/>
      <c r="T54" s="3"/>
    </row>
    <row r="55" spans="1:20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2"/>
      <c r="O55" s="2"/>
      <c r="P55" s="2"/>
      <c r="Q55" s="2"/>
      <c r="R55" s="2"/>
      <c r="S55" s="3"/>
      <c r="T55" s="3"/>
    </row>
    <row r="56" spans="1:20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2"/>
      <c r="O56" s="2"/>
      <c r="P56" s="2"/>
      <c r="Q56" s="2"/>
      <c r="R56" s="2"/>
      <c r="S56" s="3"/>
      <c r="T56" s="3"/>
    </row>
    <row r="57" spans="1:20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2"/>
      <c r="O57" s="2"/>
      <c r="P57" s="2"/>
      <c r="Q57" s="2"/>
      <c r="R57" s="2"/>
      <c r="S57" s="3"/>
      <c r="T57" s="3"/>
    </row>
    <row r="58" spans="1:20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2"/>
      <c r="O58" s="2"/>
      <c r="P58" s="2"/>
      <c r="Q58" s="2"/>
      <c r="R58" s="2"/>
      <c r="S58" s="3"/>
      <c r="T58" s="3"/>
    </row>
    <row r="59" spans="1:20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2"/>
      <c r="O59" s="2"/>
      <c r="P59" s="2"/>
      <c r="Q59" s="2"/>
      <c r="R59" s="2"/>
      <c r="S59" s="3"/>
      <c r="T59" s="3"/>
    </row>
    <row r="60" spans="1:20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2"/>
      <c r="O60" s="2"/>
      <c r="P60" s="2"/>
      <c r="Q60" s="2"/>
      <c r="R60" s="2"/>
      <c r="S60" s="3"/>
      <c r="T60" s="3"/>
    </row>
    <row r="61" spans="1:20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"/>
      <c r="O61" s="2"/>
      <c r="P61" s="2"/>
      <c r="Q61" s="2"/>
      <c r="R61" s="2"/>
      <c r="S61" s="3"/>
      <c r="T61" s="3"/>
    </row>
    <row r="62" spans="1:20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"/>
      <c r="O62" s="2"/>
      <c r="P62" s="2"/>
      <c r="Q62" s="2"/>
      <c r="R62" s="2"/>
      <c r="S62" s="3"/>
      <c r="T62" s="3"/>
    </row>
    <row r="63" spans="1:20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2"/>
      <c r="O63" s="2"/>
      <c r="P63" s="2"/>
      <c r="Q63" s="2"/>
      <c r="R63" s="2"/>
      <c r="S63" s="3"/>
      <c r="T63" s="3"/>
    </row>
    <row r="64" spans="1:20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2"/>
      <c r="O64" s="2"/>
      <c r="P64" s="2"/>
      <c r="Q64" s="2"/>
      <c r="R64" s="2"/>
      <c r="S64" s="3"/>
      <c r="T64" s="3"/>
    </row>
    <row r="65" spans="1:20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2"/>
      <c r="O65" s="2"/>
      <c r="P65" s="2"/>
      <c r="Q65" s="2"/>
      <c r="R65" s="2"/>
      <c r="S65" s="3"/>
      <c r="T65" s="3"/>
    </row>
    <row r="66" spans="1:20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2"/>
      <c r="O66" s="2"/>
      <c r="P66" s="2"/>
      <c r="Q66" s="2"/>
      <c r="R66" s="2"/>
      <c r="S66" s="3"/>
      <c r="T66" s="3"/>
    </row>
    <row r="67" spans="1:20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2"/>
      <c r="O67" s="2"/>
      <c r="P67" s="2"/>
      <c r="Q67" s="2"/>
      <c r="R67" s="2"/>
      <c r="S67" s="3"/>
      <c r="T67" s="3"/>
    </row>
    <row r="68" spans="1:20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2"/>
      <c r="O68" s="2"/>
      <c r="P68" s="2"/>
      <c r="Q68" s="2"/>
      <c r="R68" s="2"/>
      <c r="S68" s="3"/>
      <c r="T68" s="3"/>
    </row>
    <row r="69" spans="1:20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2"/>
      <c r="O69" s="2"/>
      <c r="P69" s="2"/>
      <c r="Q69" s="2"/>
      <c r="R69" s="2"/>
      <c r="S69" s="3"/>
      <c r="T69" s="3"/>
    </row>
    <row r="70" spans="1:20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2"/>
      <c r="O70" s="2"/>
      <c r="P70" s="2"/>
      <c r="Q70" s="2"/>
      <c r="R70" s="2"/>
      <c r="S70" s="3"/>
      <c r="T70" s="3"/>
    </row>
    <row r="71" spans="1:20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2"/>
      <c r="O71" s="2"/>
      <c r="P71" s="2"/>
      <c r="Q71" s="2"/>
      <c r="R71" s="2"/>
      <c r="S71" s="3"/>
      <c r="T71" s="3"/>
    </row>
    <row r="72" spans="1:20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2"/>
      <c r="O72" s="2"/>
      <c r="P72" s="2"/>
      <c r="Q72" s="2"/>
      <c r="R72" s="2"/>
      <c r="S72" s="3"/>
      <c r="T72" s="3"/>
    </row>
    <row r="73" spans="1:20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2"/>
      <c r="O73" s="2"/>
      <c r="P73" s="2"/>
      <c r="Q73" s="2"/>
      <c r="R73" s="2"/>
      <c r="S73" s="3"/>
      <c r="T73" s="3"/>
    </row>
    <row r="74" spans="1:20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2"/>
      <c r="O74" s="2"/>
      <c r="P74" s="2"/>
      <c r="Q74" s="2"/>
      <c r="R74" s="2"/>
      <c r="S74" s="3"/>
      <c r="T74" s="3"/>
    </row>
    <row r="75" spans="1:20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2"/>
      <c r="O75" s="2"/>
      <c r="P75" s="2"/>
      <c r="Q75" s="2"/>
      <c r="R75" s="2"/>
      <c r="S75" s="3"/>
      <c r="T75" s="3"/>
    </row>
    <row r="76" spans="1:20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2"/>
      <c r="O76" s="2"/>
      <c r="P76" s="2"/>
      <c r="Q76" s="2"/>
      <c r="R76" s="2"/>
      <c r="S76" s="3"/>
      <c r="T76" s="3"/>
    </row>
    <row r="77" spans="1:20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2"/>
      <c r="O77" s="2"/>
      <c r="P77" s="2"/>
      <c r="Q77" s="2"/>
      <c r="R77" s="2"/>
      <c r="S77" s="3"/>
      <c r="T77" s="3"/>
    </row>
    <row r="78" spans="1:20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2"/>
      <c r="O78" s="2"/>
      <c r="P78" s="2"/>
      <c r="Q78" s="2"/>
      <c r="R78" s="2"/>
      <c r="S78" s="3"/>
      <c r="T78" s="3"/>
    </row>
    <row r="79" spans="1:20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2"/>
      <c r="O79" s="2"/>
      <c r="P79" s="2"/>
      <c r="Q79" s="2"/>
      <c r="R79" s="2"/>
      <c r="S79" s="3"/>
      <c r="T79" s="3"/>
    </row>
    <row r="80" spans="1:20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2"/>
      <c r="O80" s="2"/>
      <c r="P80" s="2"/>
      <c r="Q80" s="2"/>
      <c r="R80" s="2"/>
      <c r="S80" s="3"/>
      <c r="T80" s="3"/>
    </row>
    <row r="81" spans="1:20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2"/>
      <c r="O81" s="2"/>
      <c r="P81" s="2"/>
      <c r="Q81" s="2"/>
      <c r="R81" s="2"/>
      <c r="S81" s="3"/>
      <c r="T81" s="3"/>
    </row>
    <row r="82" spans="1:20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2"/>
      <c r="O82" s="2"/>
      <c r="P82" s="2"/>
      <c r="Q82" s="2"/>
      <c r="R82" s="2"/>
      <c r="S82" s="3"/>
      <c r="T82" s="3"/>
    </row>
    <row r="83" spans="1:20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2"/>
      <c r="O83" s="2"/>
      <c r="P83" s="2"/>
      <c r="Q83" s="2"/>
      <c r="R83" s="2"/>
      <c r="S83" s="3"/>
      <c r="T83" s="3"/>
    </row>
    <row r="84" spans="1:20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2"/>
      <c r="O84" s="2"/>
      <c r="P84" s="2"/>
      <c r="Q84" s="2"/>
      <c r="R84" s="2"/>
      <c r="S84" s="3"/>
      <c r="T84" s="3"/>
    </row>
    <row r="85" spans="1:20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2"/>
      <c r="O85" s="2"/>
      <c r="P85" s="2"/>
      <c r="Q85" s="2"/>
      <c r="R85" s="2"/>
      <c r="S85" s="3"/>
      <c r="T85" s="3"/>
    </row>
    <row r="86" spans="1:20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2"/>
      <c r="O86" s="2"/>
      <c r="P86" s="2"/>
      <c r="Q86" s="2"/>
      <c r="R86" s="2"/>
      <c r="S86" s="3"/>
      <c r="T86" s="3"/>
    </row>
    <row r="87" spans="1:20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2"/>
      <c r="O87" s="2"/>
      <c r="P87" s="2"/>
      <c r="Q87" s="2"/>
      <c r="R87" s="2"/>
      <c r="S87" s="3"/>
      <c r="T87" s="3"/>
    </row>
    <row r="88" spans="1:20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"/>
      <c r="O88" s="2"/>
      <c r="P88" s="2"/>
      <c r="Q88" s="2"/>
      <c r="R88" s="2"/>
      <c r="S88" s="3"/>
      <c r="T88" s="3"/>
    </row>
    <row r="89" spans="1:20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2"/>
      <c r="O89" s="2"/>
      <c r="P89" s="2"/>
      <c r="Q89" s="2"/>
      <c r="R89" s="2"/>
      <c r="S89" s="3"/>
      <c r="T89" s="3"/>
    </row>
    <row r="90" spans="1:20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2"/>
      <c r="O90" s="2"/>
      <c r="P90" s="2"/>
      <c r="Q90" s="2"/>
      <c r="R90" s="2"/>
      <c r="S90" s="3"/>
      <c r="T90" s="3"/>
    </row>
    <row r="91" spans="1:20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2"/>
      <c r="O91" s="2"/>
      <c r="P91" s="2"/>
      <c r="Q91" s="2"/>
      <c r="R91" s="2"/>
      <c r="S91" s="3"/>
      <c r="T91" s="3"/>
    </row>
    <row r="92" spans="1:20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2"/>
      <c r="O92" s="2"/>
      <c r="P92" s="2"/>
      <c r="Q92" s="2"/>
      <c r="R92" s="2"/>
      <c r="S92" s="3"/>
      <c r="T92" s="3"/>
    </row>
    <row r="93" spans="1:20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2"/>
      <c r="O93" s="2"/>
      <c r="P93" s="2"/>
      <c r="Q93" s="2"/>
      <c r="R93" s="2"/>
      <c r="S93" s="3"/>
      <c r="T93" s="3"/>
    </row>
    <row r="94" spans="1:20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2"/>
      <c r="O94" s="2"/>
      <c r="P94" s="2"/>
      <c r="Q94" s="2"/>
      <c r="R94" s="2"/>
      <c r="S94" s="3"/>
      <c r="T94" s="3"/>
    </row>
    <row r="95" spans="1:20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2"/>
      <c r="O95" s="2"/>
      <c r="P95" s="2"/>
      <c r="Q95" s="2"/>
      <c r="R95" s="2"/>
      <c r="S95" s="3"/>
      <c r="T95" s="3"/>
    </row>
    <row r="96" spans="1:20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2"/>
      <c r="O96" s="2"/>
      <c r="P96" s="2"/>
      <c r="Q96" s="2"/>
      <c r="R96" s="2"/>
      <c r="S96" s="3"/>
      <c r="T96" s="3"/>
    </row>
    <row r="97" spans="1:20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2"/>
      <c r="O97" s="2"/>
      <c r="P97" s="2"/>
      <c r="Q97" s="2"/>
      <c r="R97" s="2"/>
      <c r="S97" s="3"/>
      <c r="T97" s="3"/>
    </row>
    <row r="98" spans="1:20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2"/>
      <c r="O98" s="2"/>
      <c r="P98" s="2"/>
      <c r="Q98" s="2"/>
      <c r="R98" s="2"/>
      <c r="S98" s="3"/>
      <c r="T98" s="3"/>
    </row>
    <row r="99" spans="1:20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2"/>
      <c r="O99" s="2"/>
      <c r="P99" s="2"/>
      <c r="Q99" s="2"/>
      <c r="R99" s="2"/>
      <c r="S99" s="3"/>
      <c r="T99" s="3"/>
    </row>
    <row r="100" spans="1:20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2"/>
      <c r="O100" s="2"/>
      <c r="P100" s="2"/>
      <c r="Q100" s="2"/>
      <c r="R100" s="2"/>
      <c r="S100" s="3"/>
      <c r="T100" s="3"/>
    </row>
    <row r="101" spans="1:20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2"/>
      <c r="O101" s="2"/>
      <c r="P101" s="2"/>
      <c r="Q101" s="2"/>
      <c r="R101" s="2"/>
      <c r="S101" s="3"/>
      <c r="T101" s="3"/>
    </row>
    <row r="102" spans="1:20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2"/>
      <c r="O102" s="2"/>
      <c r="P102" s="2"/>
      <c r="Q102" s="2"/>
      <c r="R102" s="2"/>
      <c r="S102" s="3"/>
      <c r="T102" s="3"/>
    </row>
    <row r="103" spans="1:20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2"/>
      <c r="O103" s="2"/>
      <c r="P103" s="2"/>
      <c r="Q103" s="2"/>
      <c r="R103" s="2"/>
      <c r="S103" s="3"/>
      <c r="T103" s="3"/>
    </row>
    <row r="104" spans="1:20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2"/>
      <c r="O104" s="2"/>
      <c r="P104" s="2"/>
      <c r="Q104" s="2"/>
      <c r="R104" s="2"/>
      <c r="S104" s="3"/>
      <c r="T104" s="3"/>
    </row>
    <row r="105" spans="1:20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2"/>
      <c r="O105" s="2"/>
      <c r="P105" s="2"/>
      <c r="Q105" s="2"/>
      <c r="R105" s="2"/>
      <c r="S105" s="3"/>
      <c r="T105" s="3"/>
    </row>
    <row r="106" spans="1:20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2"/>
      <c r="O106" s="2"/>
      <c r="P106" s="2"/>
      <c r="Q106" s="2"/>
      <c r="R106" s="2"/>
      <c r="S106" s="3"/>
      <c r="T106" s="3"/>
    </row>
    <row r="107" spans="1:20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2"/>
      <c r="O107" s="2"/>
      <c r="P107" s="2"/>
      <c r="Q107" s="2"/>
      <c r="R107" s="2"/>
      <c r="S107" s="3"/>
      <c r="T107" s="3"/>
    </row>
    <row r="108" spans="1:20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  <c r="T108" s="3"/>
    </row>
    <row r="109" spans="1:20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  <c r="T109" s="3"/>
    </row>
    <row r="110" spans="1:20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  <c r="T110" s="3"/>
    </row>
    <row r="111" spans="1:20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  <c r="T111" s="3"/>
    </row>
    <row r="112" spans="1:20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"/>
      <c r="T112" s="3"/>
    </row>
    <row r="113" spans="1:20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3"/>
      <c r="T113" s="3"/>
    </row>
    <row r="114" spans="1:20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"/>
      <c r="T114" s="3"/>
    </row>
    <row r="115" spans="1:20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"/>
      <c r="T115" s="3"/>
    </row>
    <row r="116" spans="1:20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"/>
      <c r="T116" s="3"/>
    </row>
    <row r="117" spans="1:20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  <c r="T117" s="3"/>
    </row>
    <row r="118" spans="1:20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  <c r="T118" s="3"/>
    </row>
    <row r="119" spans="1:20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"/>
      <c r="T119" s="3"/>
    </row>
    <row r="120" spans="1:20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  <c r="T120" s="3"/>
    </row>
    <row r="121" spans="1:20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"/>
      <c r="T121" s="3"/>
    </row>
    <row r="122" spans="1:20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"/>
      <c r="T122" s="3"/>
    </row>
    <row r="123" spans="1:20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  <c r="T123" s="3"/>
    </row>
    <row r="124" spans="1:20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  <c r="T124" s="3"/>
    </row>
    <row r="125" spans="1:20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  <c r="T125" s="3"/>
    </row>
    <row r="126" spans="1:20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  <c r="T126" s="3"/>
    </row>
    <row r="127" spans="1:20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3"/>
      <c r="T127" s="3"/>
    </row>
    <row r="128" spans="1:20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  <c r="T128" s="3"/>
    </row>
    <row r="129" spans="1:20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  <c r="T129" s="3"/>
    </row>
    <row r="130" spans="1:20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  <c r="T130" s="3"/>
    </row>
    <row r="131" spans="1:20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  <c r="T131" s="3"/>
    </row>
    <row r="132" spans="1:20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  <c r="T132" s="3"/>
    </row>
    <row r="133" spans="1:20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  <c r="T133" s="3"/>
    </row>
    <row r="134" spans="1:20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3"/>
    </row>
    <row r="135" spans="1:20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  <c r="T135" s="3"/>
    </row>
    <row r="136" spans="1:20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3"/>
      <c r="T136" s="3"/>
    </row>
    <row r="137" spans="1:20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3"/>
      <c r="T137" s="3"/>
    </row>
    <row r="138" spans="1:20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  <c r="T138" s="3"/>
    </row>
    <row r="139" spans="1:20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  <c r="T139" s="3"/>
    </row>
    <row r="140" spans="1:20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  <c r="T140" s="3"/>
    </row>
    <row r="141" spans="1:20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  <c r="T141" s="3"/>
    </row>
    <row r="142" spans="1:20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  <c r="T142" s="3"/>
    </row>
    <row r="143" spans="1:20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  <c r="T143" s="3"/>
    </row>
    <row r="144" spans="1:20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  <c r="T144" s="3"/>
    </row>
    <row r="145" spans="1:20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  <c r="T145" s="3"/>
    </row>
    <row r="146" spans="1:20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  <c r="T146" s="3"/>
    </row>
    <row r="147" spans="1:20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  <c r="T147" s="3"/>
    </row>
    <row r="148" spans="1:20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  <c r="T148" s="3"/>
    </row>
    <row r="149" spans="1:20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  <c r="T149" s="3"/>
    </row>
    <row r="150" spans="1:20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  <c r="T150" s="3"/>
    </row>
    <row r="151" spans="1:20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  <c r="T151" s="3"/>
    </row>
    <row r="152" spans="1:20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  <c r="T152" s="3"/>
    </row>
    <row r="153" spans="1:20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  <c r="T153" s="3"/>
    </row>
    <row r="154" spans="1:20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  <c r="T154" s="3"/>
    </row>
    <row r="155" spans="1:20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  <c r="T155" s="3"/>
    </row>
    <row r="156" spans="1:20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  <c r="T156" s="3"/>
    </row>
    <row r="157" spans="1:20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  <c r="T157" s="3"/>
    </row>
    <row r="158" spans="1:20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  <c r="T158" s="3"/>
    </row>
    <row r="159" spans="1:20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  <c r="T159" s="3"/>
    </row>
    <row r="160" spans="1:20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3"/>
      <c r="T160" s="3"/>
    </row>
    <row r="161" spans="1:20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3"/>
      <c r="T161" s="3"/>
    </row>
    <row r="162" spans="1:20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  <c r="T162" s="3"/>
    </row>
    <row r="163" spans="1:20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  <c r="T163" s="3"/>
    </row>
    <row r="164" spans="1:20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  <c r="T164" s="3"/>
    </row>
    <row r="165" spans="1:20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  <c r="T165" s="3"/>
    </row>
    <row r="166" spans="1:20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  <c r="T166" s="3"/>
    </row>
    <row r="167" spans="1:20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  <c r="T167" s="3"/>
    </row>
    <row r="168" spans="1:20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  <c r="T168" s="3"/>
    </row>
    <row r="169" spans="1:20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  <c r="T169" s="3"/>
    </row>
    <row r="170" spans="1:20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  <c r="T170" s="3"/>
    </row>
    <row r="171" spans="1:20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  <c r="T171" s="3"/>
    </row>
    <row r="172" spans="1:20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  <c r="T172" s="3"/>
    </row>
    <row r="173" spans="1:20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  <c r="T173" s="3"/>
    </row>
    <row r="174" spans="1:20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  <c r="T174" s="3"/>
    </row>
    <row r="175" spans="1:20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  <c r="T175" s="3"/>
    </row>
    <row r="176" spans="1:20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  <c r="T176" s="3"/>
    </row>
    <row r="177" spans="1:20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3"/>
      <c r="T177" s="3"/>
    </row>
    <row r="178" spans="1:20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3"/>
      <c r="T178" s="3"/>
    </row>
    <row r="179" spans="1:20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"/>
      <c r="T179" s="3"/>
    </row>
    <row r="180" spans="1:20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"/>
      <c r="T180" s="3"/>
    </row>
    <row r="181" spans="1:20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3"/>
      <c r="T181" s="3"/>
    </row>
    <row r="182" spans="1:20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T182" s="3"/>
    </row>
    <row r="183" spans="1:20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T183" s="3"/>
    </row>
    <row r="184" spans="1:20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T184" s="3"/>
    </row>
    <row r="185" spans="1:20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3"/>
      <c r="T185" s="3"/>
    </row>
    <row r="186" spans="1:20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3"/>
      <c r="T186" s="3"/>
    </row>
    <row r="187" spans="1:20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  <c r="T187" s="3"/>
    </row>
    <row r="188" spans="1:20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3"/>
      <c r="T188" s="3"/>
    </row>
    <row r="189" spans="1:20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3"/>
    </row>
    <row r="190" spans="1:20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3"/>
    </row>
    <row r="191" spans="1:20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3"/>
    </row>
    <row r="192" spans="1:20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3"/>
    </row>
    <row r="193" spans="1:20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3"/>
    </row>
    <row r="194" spans="1:20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3"/>
    </row>
    <row r="195" spans="1:20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3"/>
    </row>
    <row r="196" spans="1:20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3"/>
    </row>
    <row r="197" spans="1:20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3"/>
    </row>
    <row r="198" spans="1:20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3"/>
    </row>
    <row r="199" spans="1:20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3"/>
    </row>
    <row r="200" spans="1:20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3"/>
    </row>
    <row r="201" spans="1:20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3"/>
    </row>
    <row r="202" spans="1:20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3"/>
    </row>
    <row r="203" spans="1:20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3"/>
      <c r="T203" s="3"/>
    </row>
    <row r="204" spans="1:20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3"/>
      <c r="T204" s="3"/>
    </row>
    <row r="205" spans="1:20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3"/>
      <c r="T205" s="3"/>
    </row>
    <row r="206" spans="1:20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T206" s="3"/>
    </row>
    <row r="207" spans="1:20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T207" s="3"/>
    </row>
    <row r="208" spans="1:20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T208" s="3"/>
    </row>
    <row r="209" spans="1:20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T209" s="3"/>
    </row>
    <row r="210" spans="1:20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T210" s="3"/>
    </row>
    <row r="211" spans="1:20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T211" s="3"/>
    </row>
    <row r="212" spans="1:20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T212" s="3"/>
    </row>
    <row r="213" spans="1:20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T213" s="3"/>
    </row>
    <row r="214" spans="1:20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  <c r="T214" s="3"/>
    </row>
    <row r="215" spans="1:20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  <c r="T215" s="3"/>
    </row>
    <row r="216" spans="1:20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3"/>
      <c r="T216" s="3"/>
    </row>
    <row r="217" spans="1:20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3"/>
      <c r="T217" s="3"/>
    </row>
    <row r="218" spans="1:20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T218" s="3"/>
    </row>
    <row r="219" spans="1:20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T219" s="3"/>
    </row>
    <row r="220" spans="1:20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T220" s="3"/>
    </row>
    <row r="221" spans="1:20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T221" s="3"/>
    </row>
    <row r="222" spans="1:20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T222" s="3"/>
    </row>
    <row r="223" spans="1:20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T223" s="3"/>
    </row>
    <row r="224" spans="1:20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3"/>
      <c r="T224" s="3"/>
    </row>
    <row r="225" spans="1:20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3"/>
      <c r="T225" s="3"/>
    </row>
    <row r="226" spans="1:20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3"/>
      <c r="T226" s="3"/>
    </row>
    <row r="227" spans="1:20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3"/>
      <c r="T227" s="3"/>
    </row>
    <row r="228" spans="1:20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T228" s="3"/>
    </row>
    <row r="229" spans="1:20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T229" s="3"/>
    </row>
    <row r="230" spans="1:20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T230" s="3"/>
    </row>
    <row r="231" spans="1:20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T231" s="3"/>
    </row>
    <row r="232" spans="1:20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T232" s="3"/>
    </row>
    <row r="233" spans="1:20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T233" s="3"/>
    </row>
    <row r="234" spans="1:20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3"/>
      <c r="T234" s="3"/>
    </row>
    <row r="235" spans="1:20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3"/>
      <c r="T235" s="3"/>
    </row>
    <row r="236" spans="1:20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3"/>
      <c r="T236" s="3"/>
    </row>
    <row r="237" spans="1:20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3"/>
      <c r="T237" s="3"/>
    </row>
    <row r="238" spans="1:20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T238" s="3"/>
    </row>
    <row r="239" spans="1:20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T239" s="3"/>
    </row>
    <row r="240" spans="1:20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T240" s="3"/>
    </row>
    <row r="241" spans="1:20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T241" s="3"/>
    </row>
    <row r="242" spans="1:20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T242" s="3"/>
    </row>
    <row r="243" spans="1:20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T243" s="3"/>
    </row>
    <row r="244" spans="1:20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T244" s="3"/>
    </row>
    <row r="245" spans="1:20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T245" s="3"/>
    </row>
    <row r="246" spans="1:20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T246" s="3"/>
    </row>
    <row r="247" spans="1:20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T247" s="3"/>
    </row>
    <row r="248" spans="1:20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T248" s="3"/>
    </row>
    <row r="249" spans="1:20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  <c r="T249" s="3"/>
    </row>
    <row r="250" spans="1:20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3"/>
      <c r="T250" s="3"/>
    </row>
    <row r="251" spans="1:20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  <c r="T251" s="3"/>
    </row>
    <row r="252" spans="1:20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3"/>
      <c r="T252" s="3"/>
    </row>
    <row r="253" spans="1:20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3"/>
      <c r="T253" s="3"/>
    </row>
    <row r="254" spans="1:20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3"/>
      <c r="T254" s="3"/>
    </row>
    <row r="255" spans="1:20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"/>
      <c r="T255" s="3"/>
    </row>
    <row r="256" spans="1:20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3"/>
      <c r="T256" s="3"/>
    </row>
    <row r="257" spans="1:20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3"/>
      <c r="T257" s="3"/>
    </row>
    <row r="258" spans="1:20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3"/>
      <c r="T258" s="3"/>
    </row>
    <row r="259" spans="1:20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3"/>
      <c r="T259" s="3"/>
    </row>
    <row r="260" spans="1:20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3"/>
      <c r="T260" s="3"/>
    </row>
    <row r="261" spans="1:20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3"/>
      <c r="T261" s="3"/>
    </row>
    <row r="262" spans="1:20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3"/>
      <c r="T262" s="3"/>
    </row>
    <row r="263" spans="1:20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3"/>
      <c r="T263" s="3"/>
    </row>
    <row r="264" spans="1:20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3"/>
      <c r="T264" s="3"/>
    </row>
    <row r="265" spans="1:20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3"/>
      <c r="T265" s="3"/>
    </row>
    <row r="266" spans="1:20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  <c r="T266" s="3"/>
    </row>
    <row r="267" spans="1:20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3"/>
      <c r="T267" s="3"/>
    </row>
    <row r="268" spans="1:20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3"/>
      <c r="T268" s="3"/>
    </row>
    <row r="269" spans="1:20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3"/>
      <c r="T269" s="3"/>
    </row>
    <row r="270" spans="1:20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3"/>
      <c r="T270" s="3"/>
    </row>
    <row r="271" spans="1:20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3"/>
      <c r="T271" s="3"/>
    </row>
    <row r="272" spans="1:20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3"/>
      <c r="T272" s="3"/>
    </row>
    <row r="273" spans="1:20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3"/>
      <c r="T273" s="3"/>
    </row>
    <row r="274" spans="1:20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3"/>
      <c r="T274" s="3"/>
    </row>
    <row r="275" spans="1:20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"/>
      <c r="T275" s="3"/>
    </row>
    <row r="276" spans="1:20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"/>
      <c r="T276" s="3"/>
    </row>
    <row r="277" spans="1:20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"/>
      <c r="T277" s="3"/>
    </row>
    <row r="278" spans="1:20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3"/>
      <c r="T278" s="3"/>
    </row>
    <row r="279" spans="1:20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3"/>
      <c r="T279" s="3"/>
    </row>
    <row r="280" spans="1:20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3"/>
      <c r="T280" s="3"/>
    </row>
    <row r="281" spans="1:20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3"/>
      <c r="T281" s="3"/>
    </row>
    <row r="282" spans="1:20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3"/>
      <c r="T282" s="3"/>
    </row>
    <row r="283" spans="1:20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3"/>
      <c r="T283" s="3"/>
    </row>
    <row r="284" spans="1:20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3"/>
      <c r="T284" s="3"/>
    </row>
    <row r="285" spans="1:20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3"/>
      <c r="T285" s="3"/>
    </row>
    <row r="286" spans="1:20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3"/>
      <c r="T286" s="3"/>
    </row>
    <row r="287" spans="1:20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3"/>
      <c r="T287" s="3"/>
    </row>
    <row r="288" spans="1:20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"/>
      <c r="T288" s="3"/>
    </row>
    <row r="289" spans="1:20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"/>
      <c r="T289" s="3"/>
    </row>
    <row r="290" spans="1:20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3"/>
      <c r="T290" s="3"/>
    </row>
    <row r="291" spans="1:20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3"/>
      <c r="T291" s="3"/>
    </row>
    <row r="292" spans="1:20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3"/>
      <c r="T292" s="3"/>
    </row>
    <row r="293" spans="1:20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3"/>
      <c r="T293" s="3"/>
    </row>
    <row r="294" spans="1:20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3"/>
      <c r="T294" s="3"/>
    </row>
    <row r="295" spans="1:20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"/>
      <c r="T295" s="3"/>
    </row>
    <row r="296" spans="1:20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"/>
      <c r="T296" s="3"/>
    </row>
    <row r="297" spans="1:20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3"/>
      <c r="T297" s="3"/>
    </row>
    <row r="298" spans="1:20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3"/>
      <c r="T298" s="3"/>
    </row>
    <row r="299" spans="1:20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3"/>
      <c r="T299" s="3"/>
    </row>
    <row r="300" spans="1:20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3"/>
      <c r="T300" s="3"/>
    </row>
    <row r="301" spans="1:20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3"/>
      <c r="T301" s="3"/>
    </row>
    <row r="302" spans="1:20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3"/>
      <c r="T302" s="3"/>
    </row>
    <row r="303" spans="1:20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3"/>
      <c r="T303" s="3"/>
    </row>
    <row r="304" spans="1:20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3"/>
      <c r="T304" s="3"/>
    </row>
    <row r="305" spans="1:20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3"/>
      <c r="T305" s="3"/>
    </row>
    <row r="306" spans="1:20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3"/>
      <c r="T306" s="3"/>
    </row>
    <row r="307" spans="1:20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3"/>
      <c r="T307" s="3"/>
    </row>
    <row r="308" spans="1:20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3"/>
      <c r="T308" s="3"/>
    </row>
    <row r="309" spans="1:20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  <c r="T309" s="3"/>
    </row>
    <row r="310" spans="1:20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3"/>
      <c r="T310" s="3"/>
    </row>
    <row r="311" spans="1:20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3"/>
      <c r="T311" s="3"/>
    </row>
    <row r="312" spans="1:20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3"/>
      <c r="T312" s="3"/>
    </row>
    <row r="313" spans="1:20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"/>
      <c r="T313" s="3"/>
    </row>
    <row r="314" spans="1:20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3"/>
      <c r="T314" s="3"/>
    </row>
    <row r="315" spans="1:20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3"/>
      <c r="T315" s="3"/>
    </row>
    <row r="316" spans="1:20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3"/>
      <c r="T316" s="3"/>
    </row>
    <row r="317" spans="1:20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3"/>
      <c r="T317" s="3"/>
    </row>
    <row r="318" spans="1:20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3"/>
      <c r="T318" s="3"/>
    </row>
    <row r="319" spans="1:20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3"/>
      <c r="T319" s="3"/>
    </row>
    <row r="320" spans="1:20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3"/>
      <c r="T320" s="3"/>
    </row>
    <row r="321" spans="1:20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3"/>
      <c r="T321" s="3"/>
    </row>
    <row r="322" spans="1:20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3"/>
      <c r="T322" s="3"/>
    </row>
    <row r="323" spans="1:20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3"/>
      <c r="T323" s="3"/>
    </row>
    <row r="324" spans="1:20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3"/>
      <c r="T324" s="3"/>
    </row>
    <row r="325" spans="1:20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3"/>
      <c r="T325" s="3"/>
    </row>
    <row r="326" spans="1:20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3"/>
      <c r="T326" s="3"/>
    </row>
    <row r="327" spans="1:20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3"/>
      <c r="T327" s="3"/>
    </row>
    <row r="328" spans="1:20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3"/>
      <c r="T328" s="3"/>
    </row>
    <row r="329" spans="1:20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3"/>
      <c r="T329" s="3"/>
    </row>
    <row r="330" spans="1:20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3"/>
      <c r="T330" s="3"/>
    </row>
    <row r="331" spans="1:20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3"/>
      <c r="T331" s="3"/>
    </row>
    <row r="332" spans="1:20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3"/>
      <c r="T332" s="3"/>
    </row>
    <row r="333" spans="1:20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3"/>
      <c r="T333" s="3"/>
    </row>
    <row r="334" spans="1:20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3"/>
      <c r="T334" s="3"/>
    </row>
    <row r="335" spans="1:20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3"/>
      <c r="T335" s="3"/>
    </row>
    <row r="336" spans="1:20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3"/>
      <c r="T336" s="3"/>
    </row>
    <row r="337" spans="1:20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3"/>
      <c r="T337" s="3"/>
    </row>
    <row r="338" spans="1:20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3"/>
      <c r="T338" s="3"/>
    </row>
    <row r="339" spans="1:20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3"/>
      <c r="T339" s="3"/>
    </row>
    <row r="340" spans="1:20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3"/>
      <c r="T340" s="3"/>
    </row>
    <row r="341" spans="1:20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3"/>
      <c r="T341" s="3"/>
    </row>
    <row r="342" spans="1:20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3"/>
      <c r="T342" s="3"/>
    </row>
    <row r="343" spans="1:20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3"/>
      <c r="T343" s="3"/>
    </row>
    <row r="344" spans="1:20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3"/>
      <c r="T344" s="3"/>
    </row>
    <row r="345" spans="1:20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3"/>
      <c r="T345" s="3"/>
    </row>
    <row r="346" spans="1:20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3"/>
      <c r="T346" s="3"/>
    </row>
    <row r="347" spans="1:20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3"/>
      <c r="T347" s="3"/>
    </row>
    <row r="348" spans="1:20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3"/>
      <c r="T348" s="3"/>
    </row>
    <row r="349" spans="1:20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3"/>
      <c r="T349" s="3"/>
    </row>
    <row r="350" spans="1:20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3"/>
      <c r="T350" s="3"/>
    </row>
    <row r="351" spans="1:20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3"/>
      <c r="T351" s="3"/>
    </row>
    <row r="352" spans="1:20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3"/>
      <c r="T352" s="3"/>
    </row>
    <row r="353" spans="1:20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3"/>
      <c r="T353" s="3"/>
    </row>
    <row r="354" spans="1:20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3"/>
      <c r="T354" s="3"/>
    </row>
    <row r="355" spans="1:20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3"/>
      <c r="T355" s="3"/>
    </row>
    <row r="356" spans="1:20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3"/>
      <c r="T356" s="3"/>
    </row>
    <row r="357" spans="1:20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3"/>
      <c r="T357" s="3"/>
    </row>
    <row r="358" spans="1:20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3"/>
      <c r="T358" s="3"/>
    </row>
    <row r="359" spans="1:20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3"/>
      <c r="T359" s="3"/>
    </row>
    <row r="360" spans="1:20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3"/>
      <c r="T360" s="3"/>
    </row>
    <row r="361" spans="1:20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3"/>
      <c r="T361" s="3"/>
    </row>
    <row r="362" spans="1:20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3"/>
      <c r="T362" s="3"/>
    </row>
    <row r="363" spans="1:20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3"/>
      <c r="T363" s="3"/>
    </row>
    <row r="364" spans="1:20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3"/>
      <c r="T364" s="3"/>
    </row>
    <row r="365" spans="1:20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3"/>
      <c r="T365" s="3"/>
    </row>
    <row r="366" spans="1:20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3"/>
      <c r="T366" s="3"/>
    </row>
    <row r="367" spans="1:20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3"/>
      <c r="T367" s="3"/>
    </row>
    <row r="368" spans="1:20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3"/>
      <c r="T368" s="3"/>
    </row>
    <row r="369" spans="1:20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3"/>
      <c r="T369" s="3"/>
    </row>
    <row r="370" spans="1:20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3"/>
      <c r="T370" s="3"/>
    </row>
    <row r="371" spans="1:20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3"/>
      <c r="T371" s="3"/>
    </row>
    <row r="372" spans="1:20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3"/>
      <c r="T372" s="3"/>
    </row>
    <row r="373" spans="1:20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3"/>
      <c r="T373" s="3"/>
    </row>
    <row r="374" spans="1:20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3"/>
      <c r="T374" s="3"/>
    </row>
    <row r="375" spans="1:20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3"/>
      <c r="T375" s="3"/>
    </row>
    <row r="376" spans="1:20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3"/>
      <c r="T376" s="3"/>
    </row>
    <row r="377" spans="1:20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3"/>
      <c r="T377" s="3"/>
    </row>
    <row r="378" spans="1:20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3"/>
      <c r="T378" s="3"/>
    </row>
    <row r="379" spans="1:20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3"/>
      <c r="T379" s="3"/>
    </row>
    <row r="380" spans="1:20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3"/>
      <c r="T380" s="3"/>
    </row>
    <row r="381" spans="1:20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3"/>
      <c r="T381" s="3"/>
    </row>
    <row r="382" spans="1:20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3"/>
      <c r="T382" s="3"/>
    </row>
    <row r="383" spans="1:20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3"/>
      <c r="T383" s="3"/>
    </row>
    <row r="384" spans="1:20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3"/>
      <c r="T384" s="3"/>
    </row>
    <row r="385" spans="1:20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3"/>
      <c r="T385" s="3"/>
    </row>
    <row r="386" spans="1:20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3"/>
      <c r="T386" s="3"/>
    </row>
    <row r="387" spans="1:20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3"/>
      <c r="T387" s="3"/>
    </row>
    <row r="388" spans="1:20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3"/>
      <c r="T388" s="3"/>
    </row>
    <row r="389" spans="1:20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3"/>
      <c r="T389" s="3"/>
    </row>
    <row r="390" spans="1:20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3"/>
      <c r="T390" s="3"/>
    </row>
    <row r="391" spans="1:20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3"/>
      <c r="T391" s="3"/>
    </row>
    <row r="392" spans="1:20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3"/>
      <c r="T392" s="3"/>
    </row>
    <row r="393" spans="1:20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3"/>
      <c r="T393" s="3"/>
    </row>
    <row r="394" spans="1:20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3"/>
      <c r="T394" s="3"/>
    </row>
    <row r="395" spans="1:20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3"/>
      <c r="T395" s="3"/>
    </row>
    <row r="396" spans="1:20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3"/>
      <c r="T396" s="3"/>
    </row>
    <row r="397" spans="1:20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3"/>
      <c r="T397" s="3"/>
    </row>
    <row r="398" spans="1:20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3"/>
      <c r="T398" s="3"/>
    </row>
    <row r="399" spans="1:20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3"/>
      <c r="T399" s="3"/>
    </row>
    <row r="400" spans="1:20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3"/>
      <c r="T400" s="3"/>
    </row>
    <row r="401" spans="1:20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3"/>
      <c r="T401" s="3"/>
    </row>
    <row r="402" spans="1:20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3"/>
      <c r="T402" s="3"/>
    </row>
    <row r="403" spans="1:20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3"/>
      <c r="T403" s="3"/>
    </row>
    <row r="404" spans="1:20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3"/>
      <c r="T404" s="3"/>
    </row>
    <row r="405" spans="1:20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3"/>
      <c r="T405" s="3"/>
    </row>
    <row r="406" spans="1:20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3"/>
      <c r="T406" s="3"/>
    </row>
    <row r="407" spans="1:20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3"/>
      <c r="T407" s="3"/>
    </row>
    <row r="408" spans="1:20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3"/>
      <c r="T408" s="3"/>
    </row>
    <row r="409" spans="1:20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3"/>
      <c r="T409" s="3"/>
    </row>
    <row r="410" spans="1:20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3"/>
      <c r="T410" s="3"/>
    </row>
    <row r="411" spans="1:20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3"/>
      <c r="T411" s="3"/>
    </row>
    <row r="412" spans="1:20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3"/>
      <c r="T412" s="3"/>
    </row>
    <row r="413" spans="1:20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3"/>
      <c r="T413" s="3"/>
    </row>
    <row r="414" spans="1:20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3"/>
      <c r="T414" s="3"/>
    </row>
    <row r="415" spans="1:20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3"/>
      <c r="T415" s="3"/>
    </row>
    <row r="416" spans="1:20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3"/>
      <c r="T416" s="3"/>
    </row>
    <row r="417" spans="1:20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3"/>
      <c r="T417" s="3"/>
    </row>
    <row r="418" spans="1:20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3"/>
      <c r="T418" s="3"/>
    </row>
    <row r="419" spans="1:20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3"/>
      <c r="T419" s="3"/>
    </row>
    <row r="420" spans="1:20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3"/>
      <c r="T420" s="3"/>
    </row>
    <row r="421" spans="1:20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3"/>
      <c r="T421" s="3"/>
    </row>
    <row r="422" spans="1:20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3"/>
      <c r="T422" s="3"/>
    </row>
    <row r="423" spans="1:20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3"/>
      <c r="T423" s="3"/>
    </row>
    <row r="424" spans="1:20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3"/>
      <c r="T424" s="3"/>
    </row>
    <row r="425" spans="1:20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3"/>
      <c r="T425" s="3"/>
    </row>
    <row r="426" spans="1:20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3"/>
      <c r="T426" s="3"/>
    </row>
    <row r="427" spans="1:20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3"/>
      <c r="T427" s="3"/>
    </row>
    <row r="428" spans="1:20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3"/>
      <c r="T428" s="3"/>
    </row>
    <row r="429" spans="1:20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3"/>
      <c r="T429" s="3"/>
    </row>
    <row r="430" spans="1:20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3"/>
      <c r="T430" s="3"/>
    </row>
    <row r="431" spans="1:20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3"/>
      <c r="T431" s="3"/>
    </row>
    <row r="432" spans="1:20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3"/>
      <c r="T432" s="3"/>
    </row>
    <row r="433" spans="1:20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3"/>
      <c r="T433" s="3"/>
    </row>
    <row r="434" spans="1:20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3"/>
      <c r="T434" s="3"/>
    </row>
    <row r="435" spans="1:20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3"/>
      <c r="T435" s="3"/>
    </row>
    <row r="436" spans="1:20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3"/>
      <c r="T436" s="3"/>
    </row>
    <row r="437" spans="1:20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3"/>
      <c r="T437" s="3"/>
    </row>
    <row r="438" spans="1:20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3"/>
      <c r="T438" s="3"/>
    </row>
    <row r="439" spans="1:20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3"/>
      <c r="T439" s="3"/>
    </row>
    <row r="440" spans="1:20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3"/>
      <c r="T440" s="3"/>
    </row>
    <row r="441" spans="1:20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3"/>
      <c r="T441" s="3"/>
    </row>
    <row r="442" spans="1:20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3"/>
      <c r="T442" s="3"/>
    </row>
    <row r="443" spans="1:20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3"/>
      <c r="T443" s="3"/>
    </row>
    <row r="444" spans="1:20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3"/>
      <c r="T444" s="3"/>
    </row>
    <row r="445" spans="1:20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3"/>
      <c r="T445" s="3"/>
    </row>
    <row r="446" spans="1:20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3"/>
      <c r="T446" s="3"/>
    </row>
    <row r="447" spans="1:20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3"/>
      <c r="T447" s="3"/>
    </row>
    <row r="448" spans="1:20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3"/>
      <c r="T448" s="3"/>
    </row>
    <row r="449" spans="1:20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3"/>
      <c r="T449" s="3"/>
    </row>
    <row r="450" spans="1:20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3"/>
      <c r="T450" s="3"/>
    </row>
    <row r="451" spans="1:20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3"/>
      <c r="T451" s="3"/>
    </row>
    <row r="452" spans="1:20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3"/>
      <c r="T452" s="3"/>
    </row>
    <row r="453" spans="1:20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3"/>
      <c r="T453" s="3"/>
    </row>
    <row r="454" spans="1:20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3"/>
      <c r="T454" s="3"/>
    </row>
    <row r="455" spans="1:20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3"/>
      <c r="T455" s="3"/>
    </row>
    <row r="456" spans="1:20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3"/>
      <c r="T456" s="3"/>
    </row>
    <row r="457" spans="1:20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3"/>
      <c r="T457" s="3"/>
    </row>
    <row r="458" spans="1:20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3"/>
      <c r="T458" s="3"/>
    </row>
    <row r="459" spans="1:20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3"/>
      <c r="T459" s="3"/>
    </row>
    <row r="460" spans="1:20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3"/>
      <c r="T460" s="3"/>
    </row>
    <row r="461" spans="1:20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3"/>
      <c r="T461" s="3"/>
    </row>
    <row r="462" spans="1:20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3"/>
      <c r="T462" s="3"/>
    </row>
    <row r="463" spans="1:20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3"/>
      <c r="T463" s="3"/>
    </row>
    <row r="464" spans="1:20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3"/>
      <c r="T464" s="3"/>
    </row>
    <row r="465" spans="1:20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3"/>
      <c r="T465" s="3"/>
    </row>
    <row r="466" spans="1:20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3"/>
      <c r="T466" s="3"/>
    </row>
    <row r="467" spans="1:20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3"/>
      <c r="T467" s="3"/>
    </row>
    <row r="468" spans="1:20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3"/>
      <c r="T468" s="3"/>
    </row>
    <row r="469" spans="1:20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3"/>
      <c r="T469" s="3"/>
    </row>
    <row r="470" spans="1:20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3"/>
      <c r="T470" s="3"/>
    </row>
    <row r="471" spans="1:20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3"/>
      <c r="T471" s="3"/>
    </row>
    <row r="472" spans="1:20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3"/>
      <c r="T472" s="3"/>
    </row>
    <row r="473" spans="1:20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3"/>
      <c r="T473" s="3"/>
    </row>
    <row r="474" spans="1:20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3"/>
      <c r="T474" s="3"/>
    </row>
    <row r="475" spans="1:20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3"/>
      <c r="T475" s="3"/>
    </row>
    <row r="476" spans="1:20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3"/>
      <c r="T476" s="3"/>
    </row>
    <row r="477" spans="1:20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3"/>
      <c r="T477" s="3"/>
    </row>
    <row r="478" spans="1:20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3"/>
      <c r="T478" s="3"/>
    </row>
    <row r="479" spans="1:20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3"/>
      <c r="T479" s="3"/>
    </row>
    <row r="480" spans="1:20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3"/>
      <c r="T480" s="3"/>
    </row>
    <row r="481" spans="1:20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3"/>
      <c r="T481" s="3"/>
    </row>
    <row r="482" spans="1:20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3"/>
      <c r="T482" s="3"/>
    </row>
    <row r="483" spans="1:20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3"/>
      <c r="T483" s="3"/>
    </row>
    <row r="484" spans="1:20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3"/>
      <c r="T484" s="3"/>
    </row>
    <row r="485" spans="1:20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3"/>
      <c r="T485" s="3"/>
    </row>
    <row r="486" spans="1:20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3"/>
      <c r="T486" s="3"/>
    </row>
    <row r="487" spans="1:20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3"/>
      <c r="T487" s="3"/>
    </row>
    <row r="488" spans="1:20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3"/>
      <c r="T488" s="3"/>
    </row>
    <row r="489" spans="1:20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3"/>
      <c r="T489" s="3"/>
    </row>
    <row r="490" spans="1:20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3"/>
      <c r="T490" s="3"/>
    </row>
    <row r="491" spans="1:20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3"/>
      <c r="T491" s="3"/>
    </row>
    <row r="492" spans="1:20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3"/>
      <c r="T492" s="3"/>
    </row>
    <row r="493" spans="1:20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3"/>
      <c r="T493" s="3"/>
    </row>
    <row r="494" spans="1:20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3"/>
      <c r="T494" s="3"/>
    </row>
    <row r="495" spans="1:20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3"/>
      <c r="T495" s="3"/>
    </row>
    <row r="496" spans="1:20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3"/>
      <c r="T496" s="3"/>
    </row>
    <row r="497" spans="1:20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3"/>
      <c r="T497" s="3"/>
    </row>
    <row r="498" spans="1:20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3"/>
      <c r="T498" s="3"/>
    </row>
    <row r="499" spans="1:20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3"/>
      <c r="T499" s="3"/>
    </row>
    <row r="500" spans="1:20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3"/>
      <c r="T500" s="3"/>
    </row>
    <row r="501" spans="1:20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3"/>
      <c r="T501" s="3"/>
    </row>
    <row r="502" spans="1:20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3"/>
      <c r="T502" s="3"/>
    </row>
    <row r="503" spans="1:20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3"/>
      <c r="T503" s="3"/>
    </row>
    <row r="504" spans="1:20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3"/>
      <c r="T504" s="3"/>
    </row>
    <row r="505" spans="1:20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3"/>
      <c r="T505" s="3"/>
    </row>
    <row r="506" spans="1:20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3"/>
      <c r="T506" s="3"/>
    </row>
    <row r="507" spans="1:20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3"/>
      <c r="T507" s="3"/>
    </row>
    <row r="508" spans="1:20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3"/>
      <c r="T508" s="3"/>
    </row>
    <row r="509" spans="1:20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3"/>
      <c r="T509" s="3"/>
    </row>
    <row r="510" spans="1:20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3"/>
      <c r="T510" s="3"/>
    </row>
    <row r="511" spans="1:20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3"/>
      <c r="T511" s="3"/>
    </row>
    <row r="512" spans="1:20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3"/>
      <c r="T512" s="3"/>
    </row>
    <row r="513" spans="1:20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3"/>
      <c r="T513" s="3"/>
    </row>
    <row r="514" spans="1:20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3"/>
      <c r="T514" s="3"/>
    </row>
    <row r="515" spans="1:20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3"/>
      <c r="T515" s="3"/>
    </row>
    <row r="516" spans="1:20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3"/>
      <c r="T516" s="3"/>
    </row>
    <row r="517" spans="1:20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3"/>
      <c r="T517" s="3"/>
    </row>
    <row r="518" spans="1:20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3"/>
      <c r="T518" s="3"/>
    </row>
    <row r="519" spans="1:20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3"/>
      <c r="T519" s="3"/>
    </row>
    <row r="520" spans="1:20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3"/>
      <c r="T520" s="3"/>
    </row>
    <row r="521" spans="1:20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3"/>
      <c r="T521" s="3"/>
    </row>
    <row r="522" spans="1:20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3"/>
      <c r="T522" s="3"/>
    </row>
    <row r="523" spans="1:20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3"/>
      <c r="T523" s="3"/>
    </row>
    <row r="524" spans="1:20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3"/>
      <c r="T524" s="3"/>
    </row>
    <row r="525" spans="1:20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3"/>
      <c r="T525" s="3"/>
    </row>
    <row r="526" spans="1:20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3"/>
      <c r="T526" s="3"/>
    </row>
    <row r="527" spans="1:20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3"/>
      <c r="T527" s="3"/>
    </row>
    <row r="528" spans="1:20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3"/>
      <c r="T528" s="3"/>
    </row>
    <row r="529" spans="1:20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3"/>
      <c r="T529" s="3"/>
    </row>
    <row r="530" spans="1:20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3"/>
      <c r="T530" s="3"/>
    </row>
    <row r="531" spans="1:20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3"/>
      <c r="T531" s="3"/>
    </row>
    <row r="532" spans="1:20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3"/>
      <c r="T532" s="3"/>
    </row>
    <row r="533" spans="1:20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3"/>
      <c r="T533" s="3"/>
    </row>
    <row r="534" spans="1:20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3"/>
      <c r="T534" s="3"/>
    </row>
    <row r="535" spans="1:20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3"/>
      <c r="T535" s="3"/>
    </row>
    <row r="536" spans="1:20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3"/>
      <c r="T536" s="3"/>
    </row>
    <row r="537" spans="1:20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3"/>
      <c r="T537" s="3"/>
    </row>
    <row r="538" spans="1:20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3"/>
      <c r="T538" s="3"/>
    </row>
    <row r="539" spans="1:20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3"/>
      <c r="T539" s="3"/>
    </row>
    <row r="540" spans="1:20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3"/>
      <c r="T540" s="3"/>
    </row>
    <row r="541" spans="1:20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3"/>
      <c r="T541" s="3"/>
    </row>
    <row r="542" spans="1:20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3"/>
      <c r="T542" s="3"/>
    </row>
    <row r="543" spans="1:20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3"/>
      <c r="T543" s="3"/>
    </row>
    <row r="544" spans="1:20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3"/>
      <c r="T544" s="3"/>
    </row>
    <row r="545" spans="1:20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3"/>
      <c r="T545" s="3"/>
    </row>
    <row r="546" spans="1:20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3"/>
      <c r="T546" s="3"/>
    </row>
    <row r="547" spans="1:20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3"/>
      <c r="T547" s="3"/>
    </row>
    <row r="548" spans="1:20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3"/>
      <c r="T548" s="3"/>
    </row>
    <row r="549" spans="1:20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3"/>
      <c r="T549" s="3"/>
    </row>
    <row r="550" spans="1:20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3"/>
      <c r="T550" s="3"/>
    </row>
    <row r="551" spans="1:20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3"/>
      <c r="T551" s="3"/>
    </row>
    <row r="552" spans="1:20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3"/>
      <c r="T552" s="3"/>
    </row>
    <row r="553" spans="1:20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3"/>
      <c r="T553" s="3"/>
    </row>
    <row r="554" spans="1:20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3"/>
      <c r="T554" s="3"/>
    </row>
    <row r="555" spans="1:20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3"/>
      <c r="T555" s="3"/>
    </row>
    <row r="556" spans="1:20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3"/>
      <c r="T556" s="3"/>
    </row>
    <row r="557" spans="1:20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3"/>
      <c r="T557" s="3"/>
    </row>
    <row r="558" spans="1:20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3"/>
      <c r="T558" s="3"/>
    </row>
    <row r="559" spans="1:20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3"/>
      <c r="T559" s="3"/>
    </row>
    <row r="560" spans="1:20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3"/>
      <c r="T560" s="3"/>
    </row>
    <row r="561" spans="1:20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3"/>
      <c r="T561" s="3"/>
    </row>
    <row r="562" spans="1:20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3"/>
      <c r="T562" s="3"/>
    </row>
    <row r="563" spans="1:20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3"/>
      <c r="T563" s="3"/>
    </row>
    <row r="564" spans="1:20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3"/>
      <c r="T564" s="3"/>
    </row>
    <row r="565" spans="1:20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3"/>
      <c r="T565" s="3"/>
    </row>
    <row r="566" spans="1:20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3"/>
      <c r="T566" s="3"/>
    </row>
    <row r="567" spans="1:20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3"/>
      <c r="T567" s="3"/>
    </row>
    <row r="568" spans="1:20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3"/>
      <c r="T568" s="3"/>
    </row>
    <row r="569" spans="1:20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3"/>
      <c r="T569" s="3"/>
    </row>
    <row r="570" spans="1:20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3"/>
      <c r="T570" s="3"/>
    </row>
    <row r="571" spans="1:20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3"/>
      <c r="T571" s="3"/>
    </row>
    <row r="572" spans="1:20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3"/>
      <c r="T572" s="3"/>
    </row>
    <row r="573" spans="1:20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3"/>
      <c r="T573" s="3"/>
    </row>
    <row r="574" spans="1:20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3"/>
      <c r="T574" s="3"/>
    </row>
    <row r="575" spans="1:20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3"/>
      <c r="T575" s="3"/>
    </row>
    <row r="576" spans="1:20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3"/>
      <c r="T576" s="3"/>
    </row>
    <row r="577" spans="1:20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3"/>
      <c r="T577" s="3"/>
    </row>
    <row r="578" spans="1:20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3"/>
      <c r="T578" s="3"/>
    </row>
    <row r="579" spans="1:20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3"/>
      <c r="T579" s="3"/>
    </row>
    <row r="580" spans="1:20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3"/>
      <c r="T580" s="3"/>
    </row>
    <row r="581" spans="1:20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3"/>
      <c r="T581" s="3"/>
    </row>
    <row r="582" spans="1:20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3"/>
      <c r="T582" s="3"/>
    </row>
    <row r="583" spans="1:20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3"/>
      <c r="T583" s="3"/>
    </row>
    <row r="584" spans="1:20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3"/>
      <c r="T584" s="3"/>
    </row>
    <row r="585" spans="1:20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3"/>
      <c r="T585" s="3"/>
    </row>
    <row r="586" spans="1:20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3"/>
      <c r="T586" s="3"/>
    </row>
    <row r="587" spans="1:20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3"/>
      <c r="T587" s="3"/>
    </row>
    <row r="588" spans="1:20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3"/>
      <c r="T588" s="3"/>
    </row>
    <row r="589" spans="1:20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3"/>
      <c r="T589" s="3"/>
    </row>
    <row r="590" spans="1:20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3"/>
      <c r="T590" s="3"/>
    </row>
    <row r="591" spans="1:20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3"/>
      <c r="T591" s="3"/>
    </row>
    <row r="592" spans="1:20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3"/>
      <c r="T592" s="3"/>
    </row>
    <row r="593" spans="1:20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3"/>
      <c r="T593" s="3"/>
    </row>
    <row r="594" spans="1:20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3"/>
      <c r="T594" s="3"/>
    </row>
    <row r="595" spans="1:20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3"/>
      <c r="T595" s="3"/>
    </row>
    <row r="596" spans="1:20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3"/>
      <c r="T596" s="3"/>
    </row>
    <row r="597" spans="1:20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3"/>
      <c r="T597" s="3"/>
    </row>
    <row r="598" spans="1:20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3"/>
      <c r="T598" s="3"/>
    </row>
    <row r="599" spans="1:20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3"/>
      <c r="T599" s="3"/>
    </row>
    <row r="600" spans="1:20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3"/>
      <c r="T600" s="3"/>
    </row>
    <row r="601" spans="1:20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3"/>
      <c r="T601" s="3"/>
    </row>
    <row r="602" spans="1:20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3"/>
      <c r="T602" s="3"/>
    </row>
    <row r="603" spans="1:20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3"/>
      <c r="T603" s="3"/>
    </row>
    <row r="604" spans="1:20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3"/>
      <c r="T604" s="3"/>
    </row>
    <row r="605" spans="1:20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3"/>
      <c r="T605" s="3"/>
    </row>
    <row r="606" spans="1:20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3"/>
      <c r="T606" s="3"/>
    </row>
    <row r="607" spans="1:20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3"/>
      <c r="T607" s="3"/>
    </row>
    <row r="608" spans="1:20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3"/>
      <c r="T608" s="3"/>
    </row>
    <row r="609" spans="1:20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3"/>
      <c r="T609" s="3"/>
    </row>
    <row r="610" spans="1:20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3"/>
      <c r="T610" s="3"/>
    </row>
    <row r="611" spans="1:20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3"/>
      <c r="T611" s="3"/>
    </row>
    <row r="612" spans="1:20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3"/>
      <c r="T612" s="3"/>
    </row>
    <row r="613" spans="1:20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3"/>
      <c r="T613" s="3"/>
    </row>
    <row r="614" spans="1:20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3"/>
      <c r="T614" s="3"/>
    </row>
    <row r="615" spans="1:20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3"/>
      <c r="T615" s="3"/>
    </row>
    <row r="616" spans="1:20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3"/>
      <c r="T616" s="3"/>
    </row>
    <row r="617" spans="1:20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3"/>
      <c r="T617" s="3"/>
    </row>
    <row r="618" spans="1:20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3"/>
      <c r="T618" s="3"/>
    </row>
    <row r="619" spans="1:20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3"/>
      <c r="T619" s="3"/>
    </row>
    <row r="620" spans="1:20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3"/>
      <c r="T620" s="3"/>
    </row>
    <row r="621" spans="1:20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3"/>
      <c r="T621" s="3"/>
    </row>
    <row r="622" spans="1:20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3"/>
      <c r="T622" s="3"/>
    </row>
    <row r="623" spans="1:20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3"/>
      <c r="T623" s="3"/>
    </row>
    <row r="624" spans="1:20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3"/>
      <c r="T624" s="3"/>
    </row>
    <row r="625" spans="1:20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3"/>
      <c r="T625" s="3"/>
    </row>
    <row r="626" spans="1:20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3"/>
      <c r="T626" s="3"/>
    </row>
    <row r="627" spans="1:20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3"/>
      <c r="T627" s="3"/>
    </row>
    <row r="628" spans="1:20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3"/>
      <c r="T628" s="3"/>
    </row>
    <row r="629" spans="1:20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3"/>
      <c r="T629" s="3"/>
    </row>
    <row r="630" spans="1:20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3"/>
      <c r="T630" s="3"/>
    </row>
    <row r="631" spans="1:20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3"/>
      <c r="T631" s="3"/>
    </row>
    <row r="632" spans="1:20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3"/>
      <c r="T632" s="3"/>
    </row>
    <row r="633" spans="1:20" ht="1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20" ht="1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20" ht="1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20" ht="1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20" ht="1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20" ht="1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20" ht="1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20" ht="1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</sheetData>
  <mergeCells count="16">
    <mergeCell ref="D32:F32"/>
    <mergeCell ref="D35:F35"/>
    <mergeCell ref="C39:F39"/>
    <mergeCell ref="C42:F42"/>
    <mergeCell ref="C15:F15"/>
    <mergeCell ref="C17:F17"/>
    <mergeCell ref="C19:F19"/>
    <mergeCell ref="C22:F22"/>
    <mergeCell ref="A25:K25"/>
    <mergeCell ref="C28:F28"/>
    <mergeCell ref="C13:F13"/>
    <mergeCell ref="A1:K1"/>
    <mergeCell ref="A2:K2"/>
    <mergeCell ref="C5:F5"/>
    <mergeCell ref="D8:F8"/>
    <mergeCell ref="D10:F10"/>
  </mergeCells>
  <pageMargins left="0.2" right="0.2" top="0.75" bottom="0.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2"/>
  <sheetViews>
    <sheetView showGridLines="0" workbookViewId="0">
      <selection activeCell="A2" sqref="A2:K2"/>
    </sheetView>
  </sheetViews>
  <sheetFormatPr defaultRowHeight="15"/>
  <cols>
    <col min="12" max="12" width="33.85546875" customWidth="1"/>
  </cols>
  <sheetData>
    <row r="1" spans="1:20" ht="43.5" customHeight="1">
      <c r="A1" s="49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4"/>
      <c r="M1" s="4"/>
      <c r="N1" s="2"/>
      <c r="O1" s="2"/>
      <c r="P1" s="2"/>
      <c r="Q1" s="2"/>
      <c r="R1" s="2"/>
      <c r="S1" s="3"/>
      <c r="T1" s="3"/>
    </row>
    <row r="2" spans="1:20" ht="30.75" customHeight="1">
      <c r="A2" s="52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4"/>
      <c r="M2" s="4"/>
      <c r="N2" s="2"/>
      <c r="O2" s="2"/>
      <c r="P2" s="2"/>
      <c r="Q2" s="2"/>
      <c r="R2" s="2"/>
      <c r="S2" s="3"/>
      <c r="T2" s="3"/>
    </row>
    <row r="3" spans="1:20" ht="15.75">
      <c r="A3" s="9" t="s">
        <v>0</v>
      </c>
      <c r="B3" s="6"/>
      <c r="C3" s="7"/>
      <c r="D3" s="7"/>
      <c r="E3" s="7"/>
      <c r="F3" s="7"/>
      <c r="G3" s="7"/>
      <c r="H3" s="7"/>
      <c r="I3" s="7"/>
      <c r="J3" s="7"/>
      <c r="K3" s="10"/>
      <c r="L3" s="4"/>
      <c r="M3" s="4"/>
      <c r="N3" s="2"/>
      <c r="O3" s="2"/>
      <c r="P3" s="2"/>
      <c r="Q3" s="2"/>
      <c r="R3" s="2"/>
      <c r="S3" s="3"/>
      <c r="T3" s="3"/>
    </row>
    <row r="4" spans="1:20" ht="15.75">
      <c r="A4" s="11"/>
      <c r="B4" s="8" t="s">
        <v>1</v>
      </c>
      <c r="C4" s="8"/>
      <c r="D4" s="8"/>
      <c r="E4" s="8"/>
      <c r="F4" s="8"/>
      <c r="G4" s="8"/>
      <c r="H4" s="8"/>
      <c r="I4" s="8"/>
      <c r="J4" s="8"/>
      <c r="K4" s="12"/>
      <c r="L4" s="4"/>
      <c r="M4" s="4"/>
      <c r="N4" s="2"/>
      <c r="O4" s="2"/>
      <c r="P4" s="2"/>
      <c r="Q4" s="2"/>
      <c r="R4" s="2"/>
      <c r="S4" s="3"/>
      <c r="T4" s="3"/>
    </row>
    <row r="5" spans="1:20" ht="15.75">
      <c r="A5" s="11"/>
      <c r="B5" s="8"/>
      <c r="C5" s="56">
        <v>18409484.739999998</v>
      </c>
      <c r="D5" s="56"/>
      <c r="E5" s="56"/>
      <c r="F5" s="56"/>
      <c r="G5" s="8"/>
      <c r="H5" s="8"/>
      <c r="I5" s="8"/>
      <c r="J5" s="8"/>
      <c r="K5" s="12"/>
      <c r="L5" s="4"/>
      <c r="M5" s="4"/>
      <c r="N5" s="2"/>
      <c r="O5" s="2"/>
      <c r="P5" s="2"/>
      <c r="Q5" s="2"/>
      <c r="R5" s="2"/>
      <c r="S5" s="3"/>
      <c r="T5" s="3"/>
    </row>
    <row r="6" spans="1:20" ht="15.75">
      <c r="A6" s="11"/>
      <c r="B6" s="8"/>
      <c r="C6" s="8"/>
      <c r="D6" s="8"/>
      <c r="E6" s="8"/>
      <c r="F6" s="8"/>
      <c r="G6" s="8"/>
      <c r="H6" s="8"/>
      <c r="I6" s="8"/>
      <c r="J6" s="8"/>
      <c r="K6" s="12"/>
      <c r="L6" s="4"/>
      <c r="M6" s="4"/>
      <c r="N6" s="2"/>
      <c r="O6" s="2"/>
      <c r="P6" s="2"/>
      <c r="Q6" s="2"/>
      <c r="R6" s="2"/>
      <c r="S6" s="3"/>
      <c r="T6" s="3"/>
    </row>
    <row r="7" spans="1:20" ht="15.75">
      <c r="A7" s="11"/>
      <c r="B7" s="8"/>
      <c r="C7" s="8"/>
      <c r="D7" s="8" t="s">
        <v>2</v>
      </c>
      <c r="E7" s="8"/>
      <c r="F7" s="8"/>
      <c r="G7" s="8"/>
      <c r="H7" s="8"/>
      <c r="I7" s="8"/>
      <c r="J7" s="8"/>
      <c r="K7" s="12"/>
      <c r="L7" s="4"/>
      <c r="M7" s="4"/>
      <c r="N7" s="2"/>
      <c r="O7" s="2"/>
      <c r="P7" s="2"/>
      <c r="Q7" s="2"/>
      <c r="R7" s="2"/>
      <c r="S7" s="3"/>
      <c r="T7" s="3"/>
    </row>
    <row r="8" spans="1:20" ht="15.75">
      <c r="A8" s="11"/>
      <c r="B8" s="8"/>
      <c r="C8" s="8"/>
      <c r="D8" s="56">
        <v>5445684</v>
      </c>
      <c r="E8" s="56"/>
      <c r="F8" s="56"/>
      <c r="G8" s="18"/>
      <c r="H8" s="8"/>
      <c r="I8" s="8"/>
      <c r="J8" s="8"/>
      <c r="K8" s="12"/>
      <c r="L8" s="4"/>
      <c r="M8" s="4"/>
      <c r="N8" s="2"/>
      <c r="O8" s="2"/>
      <c r="P8" s="2"/>
      <c r="Q8" s="2"/>
      <c r="R8" s="2"/>
      <c r="S8" s="3"/>
      <c r="T8" s="3"/>
    </row>
    <row r="9" spans="1:20" ht="15.75">
      <c r="A9" s="11"/>
      <c r="B9" s="8"/>
      <c r="C9" s="8"/>
      <c r="D9" s="8" t="s">
        <v>3</v>
      </c>
      <c r="E9" s="8"/>
      <c r="F9" s="8"/>
      <c r="G9" s="8"/>
      <c r="H9" s="8"/>
      <c r="I9" s="8"/>
      <c r="J9" s="8"/>
      <c r="K9" s="12"/>
      <c r="L9" s="4"/>
      <c r="M9" s="4"/>
      <c r="N9" s="2"/>
      <c r="O9" s="2"/>
      <c r="P9" s="2"/>
      <c r="Q9" s="2"/>
      <c r="R9" s="2"/>
      <c r="S9" s="3"/>
      <c r="T9" s="3"/>
    </row>
    <row r="10" spans="1:20" ht="15.75">
      <c r="A10" s="11"/>
      <c r="B10" s="8"/>
      <c r="C10" s="8"/>
      <c r="D10" s="56">
        <v>12963800.74</v>
      </c>
      <c r="E10" s="56"/>
      <c r="F10" s="56"/>
      <c r="G10" s="18"/>
      <c r="H10" s="8"/>
      <c r="I10" s="8"/>
      <c r="J10" s="8"/>
      <c r="K10" s="12"/>
      <c r="L10" s="4"/>
      <c r="M10" s="4"/>
      <c r="N10" s="2"/>
      <c r="O10" s="2"/>
      <c r="P10" s="2"/>
      <c r="Q10" s="2"/>
      <c r="R10" s="2"/>
      <c r="S10" s="3"/>
      <c r="T10" s="3"/>
    </row>
    <row r="11" spans="1:20" ht="15.75">
      <c r="A11" s="11"/>
      <c r="B11" s="8"/>
      <c r="C11" s="8"/>
      <c r="D11" s="8"/>
      <c r="E11" s="8"/>
      <c r="F11" s="8"/>
      <c r="G11" s="8"/>
      <c r="H11" s="8"/>
      <c r="I11" s="8"/>
      <c r="J11" s="8"/>
      <c r="K11" s="12"/>
      <c r="L11" s="4"/>
      <c r="M11" s="4"/>
      <c r="N11" s="2"/>
      <c r="O11" s="2"/>
      <c r="P11" s="2"/>
      <c r="Q11" s="2"/>
      <c r="R11" s="2"/>
      <c r="S11" s="3"/>
      <c r="T11" s="3"/>
    </row>
    <row r="12" spans="1:20" ht="15.75">
      <c r="A12" s="11"/>
      <c r="B12" s="8" t="s">
        <v>4</v>
      </c>
      <c r="C12" s="8"/>
      <c r="D12" s="8"/>
      <c r="E12" s="8"/>
      <c r="F12" s="8"/>
      <c r="G12" s="8"/>
      <c r="H12" s="8"/>
      <c r="I12" s="8"/>
      <c r="J12" s="8"/>
      <c r="K12" s="12"/>
      <c r="L12" s="4"/>
      <c r="M12" s="4"/>
      <c r="N12" s="2"/>
      <c r="O12" s="2"/>
      <c r="P12" s="2"/>
      <c r="Q12" s="2"/>
      <c r="R12" s="2"/>
      <c r="S12" s="3"/>
      <c r="T12" s="3"/>
    </row>
    <row r="13" spans="1:20" ht="15.75">
      <c r="A13" s="11"/>
      <c r="B13" s="8"/>
      <c r="C13" s="55">
        <v>0</v>
      </c>
      <c r="D13" s="55"/>
      <c r="E13" s="55"/>
      <c r="F13" s="55"/>
      <c r="G13" s="8"/>
      <c r="H13" s="8"/>
      <c r="I13" s="8"/>
      <c r="J13" s="8"/>
      <c r="K13" s="12"/>
      <c r="L13" s="4"/>
      <c r="M13" s="4"/>
      <c r="N13" s="2"/>
      <c r="O13" s="2"/>
      <c r="P13" s="2"/>
      <c r="Q13" s="2"/>
      <c r="R13" s="2"/>
      <c r="S13" s="3"/>
      <c r="T13" s="3"/>
    </row>
    <row r="14" spans="1:20" ht="15.75">
      <c r="A14" s="11"/>
      <c r="B14" s="8" t="s">
        <v>5</v>
      </c>
      <c r="C14" s="8"/>
      <c r="D14" s="8"/>
      <c r="E14" s="8"/>
      <c r="F14" s="8"/>
      <c r="G14" s="8"/>
      <c r="H14" s="8"/>
      <c r="I14" s="8"/>
      <c r="J14" s="8"/>
      <c r="K14" s="12"/>
      <c r="L14" s="4"/>
      <c r="M14" s="4"/>
      <c r="N14" s="2"/>
      <c r="O14" s="2"/>
      <c r="P14" s="2"/>
      <c r="Q14" s="2"/>
      <c r="R14" s="2"/>
      <c r="S14" s="3"/>
      <c r="T14" s="3"/>
    </row>
    <row r="15" spans="1:20" ht="15.75">
      <c r="A15" s="11"/>
      <c r="B15" s="8"/>
      <c r="C15" s="55">
        <v>4049709.62</v>
      </c>
      <c r="D15" s="55"/>
      <c r="E15" s="55"/>
      <c r="F15" s="55"/>
      <c r="G15" s="8"/>
      <c r="H15" s="8"/>
      <c r="I15" s="8"/>
      <c r="J15" s="8"/>
      <c r="K15" s="12"/>
      <c r="L15" s="4"/>
      <c r="M15" s="4"/>
      <c r="N15" s="2"/>
      <c r="O15" s="2"/>
      <c r="P15" s="2"/>
      <c r="Q15" s="2"/>
      <c r="R15" s="2"/>
      <c r="S15" s="3"/>
      <c r="T15" s="3"/>
    </row>
    <row r="16" spans="1:20" ht="15.75">
      <c r="A16" s="11"/>
      <c r="B16" s="8" t="s">
        <v>6</v>
      </c>
      <c r="C16" s="8"/>
      <c r="D16" s="8"/>
      <c r="E16" s="8"/>
      <c r="F16" s="8"/>
      <c r="G16" s="8"/>
      <c r="H16" s="8"/>
      <c r="I16" s="8"/>
      <c r="J16" s="8"/>
      <c r="K16" s="12"/>
      <c r="L16" s="4"/>
      <c r="M16" s="4"/>
      <c r="N16" s="2"/>
      <c r="O16" s="2"/>
      <c r="P16" s="2"/>
      <c r="Q16" s="2"/>
      <c r="R16" s="2"/>
      <c r="S16" s="3"/>
      <c r="T16" s="3"/>
    </row>
    <row r="17" spans="1:20" ht="15.75">
      <c r="A17" s="11"/>
      <c r="B17" s="8"/>
      <c r="C17" s="55">
        <v>13921374.210000001</v>
      </c>
      <c r="D17" s="55"/>
      <c r="E17" s="55"/>
      <c r="F17" s="55"/>
      <c r="G17" s="8"/>
      <c r="H17" s="8"/>
      <c r="I17" s="8"/>
      <c r="J17" s="8"/>
      <c r="K17" s="12"/>
      <c r="L17" s="4"/>
      <c r="M17" s="4"/>
      <c r="N17" s="2"/>
      <c r="O17" s="2"/>
      <c r="P17" s="2"/>
      <c r="Q17" s="2"/>
      <c r="R17" s="2"/>
      <c r="S17" s="3"/>
      <c r="T17" s="3"/>
    </row>
    <row r="18" spans="1:20" ht="15.75">
      <c r="A18" s="11"/>
      <c r="B18" s="8" t="s">
        <v>7</v>
      </c>
      <c r="C18" s="8"/>
      <c r="D18" s="8"/>
      <c r="E18" s="8"/>
      <c r="F18" s="8"/>
      <c r="G18" s="8"/>
      <c r="H18" s="8"/>
      <c r="I18" s="8"/>
      <c r="J18" s="8"/>
      <c r="K18" s="12"/>
      <c r="L18" s="4"/>
      <c r="M18" s="4"/>
      <c r="N18" s="2"/>
      <c r="O18" s="2"/>
      <c r="P18" s="2"/>
      <c r="Q18" s="2"/>
      <c r="R18" s="2"/>
      <c r="S18" s="3"/>
      <c r="T18" s="3"/>
    </row>
    <row r="19" spans="1:20" ht="15.75">
      <c r="A19" s="11"/>
      <c r="B19" s="8"/>
      <c r="C19" s="55">
        <v>3146.8</v>
      </c>
      <c r="D19" s="55"/>
      <c r="E19" s="55"/>
      <c r="F19" s="55"/>
      <c r="G19" s="8"/>
      <c r="H19" s="8"/>
      <c r="I19" s="8"/>
      <c r="J19" s="8"/>
      <c r="K19" s="12"/>
      <c r="L19" s="4"/>
      <c r="M19" s="4"/>
      <c r="N19" s="2"/>
      <c r="O19" s="2"/>
      <c r="P19" s="2"/>
      <c r="Q19" s="2"/>
      <c r="R19" s="2"/>
      <c r="S19" s="3"/>
      <c r="T19" s="3"/>
    </row>
    <row r="20" spans="1:20" ht="15.75">
      <c r="A20" s="11"/>
      <c r="B20" s="8" t="s">
        <v>8</v>
      </c>
      <c r="C20" s="8"/>
      <c r="D20" s="8"/>
      <c r="E20" s="8"/>
      <c r="F20" s="8"/>
      <c r="G20" s="8"/>
      <c r="H20" s="8"/>
      <c r="I20" s="8"/>
      <c r="J20" s="8"/>
      <c r="K20" s="12"/>
      <c r="L20" s="4"/>
      <c r="M20" s="4"/>
      <c r="N20" s="2"/>
      <c r="O20" s="2"/>
      <c r="P20" s="2"/>
      <c r="Q20" s="2"/>
      <c r="R20" s="2"/>
      <c r="S20" s="3"/>
      <c r="T20" s="3"/>
    </row>
    <row r="21" spans="1:20" ht="15.75">
      <c r="A21" s="11"/>
      <c r="B21" s="8"/>
      <c r="C21" s="8"/>
      <c r="D21" s="8"/>
      <c r="E21" s="8"/>
      <c r="F21" s="8"/>
      <c r="G21" s="8"/>
      <c r="H21" s="8"/>
      <c r="I21" s="8"/>
      <c r="J21" s="8"/>
      <c r="K21" s="12"/>
      <c r="L21" s="4"/>
      <c r="M21" s="4"/>
      <c r="N21" s="2"/>
      <c r="O21" s="2"/>
      <c r="P21" s="2"/>
      <c r="Q21" s="2"/>
      <c r="R21" s="2"/>
      <c r="S21" s="3"/>
      <c r="T21" s="3"/>
    </row>
    <row r="22" spans="1:20" ht="15.75">
      <c r="A22" s="11"/>
      <c r="B22" s="8"/>
      <c r="C22" s="44">
        <f>+C19+C17+C15+C5</f>
        <v>36383715.370000005</v>
      </c>
      <c r="D22" s="45"/>
      <c r="E22" s="45"/>
      <c r="F22" s="45"/>
      <c r="G22" s="8"/>
      <c r="H22" s="8"/>
      <c r="I22" s="8"/>
      <c r="J22" s="8"/>
      <c r="K22" s="12"/>
      <c r="L22" s="4"/>
      <c r="M22" s="4"/>
      <c r="N22" s="2"/>
      <c r="O22" s="2"/>
      <c r="P22" s="2"/>
      <c r="Q22" s="2"/>
      <c r="R22" s="2"/>
      <c r="S22" s="3"/>
      <c r="T22" s="3"/>
    </row>
    <row r="23" spans="1:20" ht="15.75">
      <c r="A23" s="11"/>
      <c r="B23" s="8"/>
      <c r="C23" s="8"/>
      <c r="D23" s="8"/>
      <c r="E23" s="8"/>
      <c r="F23" s="8"/>
      <c r="G23" s="8"/>
      <c r="H23" s="8"/>
      <c r="I23" s="8"/>
      <c r="J23" s="8"/>
      <c r="K23" s="12"/>
      <c r="L23" s="4"/>
      <c r="M23" s="4"/>
      <c r="N23" s="2"/>
      <c r="O23" s="2"/>
      <c r="P23" s="2"/>
      <c r="Q23" s="2"/>
      <c r="R23" s="2"/>
      <c r="S23" s="3"/>
      <c r="T23" s="3"/>
    </row>
    <row r="24" spans="1:20" ht="15.75">
      <c r="A24" s="11"/>
      <c r="B24" s="8"/>
      <c r="C24" s="8"/>
      <c r="D24" s="8"/>
      <c r="E24" s="8"/>
      <c r="F24" s="8"/>
      <c r="G24" s="8"/>
      <c r="H24" s="8"/>
      <c r="I24" s="8"/>
      <c r="J24" s="8"/>
      <c r="K24" s="12"/>
      <c r="L24" s="4"/>
      <c r="M24" s="4"/>
      <c r="N24" s="2"/>
      <c r="O24" s="2"/>
      <c r="P24" s="2"/>
      <c r="Q24" s="2"/>
      <c r="R24" s="2"/>
      <c r="S24" s="3"/>
      <c r="T24" s="3"/>
    </row>
    <row r="25" spans="1:20" ht="15.75">
      <c r="A25" s="46" t="s">
        <v>9</v>
      </c>
      <c r="B25" s="47"/>
      <c r="C25" s="47"/>
      <c r="D25" s="47"/>
      <c r="E25" s="47"/>
      <c r="F25" s="47"/>
      <c r="G25" s="47"/>
      <c r="H25" s="47"/>
      <c r="I25" s="47"/>
      <c r="J25" s="47"/>
      <c r="K25" s="48"/>
      <c r="L25" s="4"/>
      <c r="M25" s="4"/>
      <c r="N25" s="2"/>
      <c r="O25" s="2"/>
      <c r="P25" s="2"/>
      <c r="Q25" s="2"/>
      <c r="R25" s="2"/>
      <c r="S25" s="3"/>
      <c r="T25" s="3"/>
    </row>
    <row r="26" spans="1:20" ht="21.75" customHeight="1">
      <c r="A26" s="13" t="s">
        <v>10</v>
      </c>
      <c r="B26" s="5"/>
      <c r="C26" s="5"/>
      <c r="D26" s="5"/>
      <c r="E26" s="5"/>
      <c r="F26" s="5"/>
      <c r="G26" s="5"/>
      <c r="H26" s="5"/>
      <c r="I26" s="5"/>
      <c r="J26" s="5"/>
      <c r="K26" s="14"/>
      <c r="L26" s="4"/>
      <c r="M26" s="4"/>
      <c r="N26" s="2"/>
      <c r="O26" s="2"/>
      <c r="P26" s="2"/>
      <c r="Q26" s="2"/>
      <c r="R26" s="2"/>
      <c r="S26" s="3"/>
      <c r="T26" s="3"/>
    </row>
    <row r="27" spans="1:20" ht="15.75">
      <c r="A27" s="11"/>
      <c r="B27" s="8" t="s">
        <v>1</v>
      </c>
      <c r="C27" s="8"/>
      <c r="D27" s="8"/>
      <c r="E27" s="8"/>
      <c r="F27" s="8"/>
      <c r="G27" s="8"/>
      <c r="H27" s="8"/>
      <c r="I27" s="8"/>
      <c r="J27" s="8"/>
      <c r="K27" s="12"/>
      <c r="L27" s="4"/>
      <c r="M27" s="4"/>
      <c r="N27" s="2"/>
      <c r="O27" s="2"/>
      <c r="P27" s="2"/>
      <c r="Q27" s="2"/>
      <c r="R27" s="2"/>
      <c r="S27" s="3"/>
      <c r="T27" s="3"/>
    </row>
    <row r="28" spans="1:20" ht="15.75">
      <c r="A28" s="11"/>
      <c r="B28" s="8"/>
      <c r="C28" s="55">
        <v>14320908.9</v>
      </c>
      <c r="D28" s="55"/>
      <c r="E28" s="55"/>
      <c r="F28" s="55"/>
      <c r="G28" s="8"/>
      <c r="H28" s="8"/>
      <c r="I28" s="8"/>
      <c r="J28" s="8"/>
      <c r="K28" s="12"/>
      <c r="L28" s="4"/>
      <c r="M28" s="4"/>
      <c r="N28" s="2"/>
      <c r="O28" s="2"/>
      <c r="P28" s="2"/>
      <c r="Q28" s="2"/>
      <c r="R28" s="2"/>
      <c r="S28" s="3"/>
      <c r="T28" s="3"/>
    </row>
    <row r="29" spans="1:20" ht="15.75">
      <c r="A29" s="11"/>
      <c r="B29" s="8"/>
      <c r="C29" s="8"/>
      <c r="D29" s="8"/>
      <c r="E29" s="8"/>
      <c r="F29" s="8"/>
      <c r="G29" s="8"/>
      <c r="H29" s="8"/>
      <c r="I29" s="8"/>
      <c r="J29" s="8"/>
      <c r="K29" s="12"/>
      <c r="L29" s="4"/>
      <c r="M29" s="4"/>
      <c r="N29" s="2"/>
      <c r="O29" s="2"/>
      <c r="P29" s="2"/>
      <c r="Q29" s="2"/>
      <c r="R29" s="2"/>
      <c r="S29" s="3"/>
      <c r="T29" s="3"/>
    </row>
    <row r="30" spans="1:20" ht="15.75">
      <c r="A30" s="11"/>
      <c r="B30" s="8"/>
      <c r="C30" s="8"/>
      <c r="D30" s="8" t="s">
        <v>11</v>
      </c>
      <c r="E30" s="8"/>
      <c r="F30" s="8"/>
      <c r="G30" s="8"/>
      <c r="H30" s="8"/>
      <c r="I30" s="8"/>
      <c r="J30" s="8"/>
      <c r="K30" s="12"/>
      <c r="L30" s="4"/>
      <c r="M30" s="4"/>
      <c r="N30" s="2"/>
      <c r="O30" s="2"/>
      <c r="P30" s="2"/>
      <c r="Q30" s="2"/>
      <c r="R30" s="2"/>
      <c r="S30" s="3"/>
      <c r="T30" s="3"/>
    </row>
    <row r="31" spans="1:20" ht="15.75">
      <c r="A31" s="11"/>
      <c r="B31" s="8"/>
      <c r="C31" s="8"/>
      <c r="D31" s="8"/>
      <c r="E31" s="8"/>
      <c r="F31" s="8"/>
      <c r="G31" s="8"/>
      <c r="H31" s="8"/>
      <c r="I31" s="8"/>
      <c r="J31" s="8"/>
      <c r="K31" s="12"/>
      <c r="L31" s="4"/>
      <c r="M31" s="4"/>
      <c r="N31" s="2"/>
      <c r="O31" s="2"/>
      <c r="P31" s="2"/>
      <c r="Q31" s="2"/>
      <c r="R31" s="2"/>
      <c r="S31" s="3"/>
      <c r="T31" s="3"/>
    </row>
    <row r="32" spans="1:20" ht="15.75">
      <c r="A32" s="11"/>
      <c r="B32" s="8"/>
      <c r="C32" s="8"/>
      <c r="D32" s="55">
        <v>5445656.4500000002</v>
      </c>
      <c r="E32" s="55"/>
      <c r="F32" s="55"/>
      <c r="G32" s="8"/>
      <c r="H32" s="8"/>
      <c r="I32" s="8"/>
      <c r="J32" s="8"/>
      <c r="K32" s="12"/>
      <c r="L32" s="4"/>
      <c r="M32" s="4"/>
      <c r="N32" s="2"/>
      <c r="O32" s="2"/>
      <c r="P32" s="2"/>
      <c r="Q32" s="2"/>
      <c r="R32" s="2"/>
      <c r="S32" s="3"/>
      <c r="T32" s="3"/>
    </row>
    <row r="33" spans="1:20" ht="15.75">
      <c r="A33" s="11"/>
      <c r="B33" s="8"/>
      <c r="C33" s="8"/>
      <c r="D33" s="8" t="s">
        <v>3</v>
      </c>
      <c r="E33" s="8"/>
      <c r="F33" s="8"/>
      <c r="G33" s="8"/>
      <c r="H33" s="8"/>
      <c r="I33" s="8"/>
      <c r="J33" s="8"/>
      <c r="K33" s="12"/>
      <c r="L33" s="4"/>
      <c r="M33" s="4"/>
      <c r="N33" s="2"/>
      <c r="O33" s="2"/>
      <c r="P33" s="2"/>
      <c r="Q33" s="2"/>
      <c r="R33" s="2"/>
      <c r="S33" s="3"/>
      <c r="T33" s="3"/>
    </row>
    <row r="34" spans="1:20" ht="15.75">
      <c r="A34" s="11"/>
      <c r="B34" s="8"/>
      <c r="C34" s="8"/>
      <c r="D34" s="8"/>
      <c r="E34" s="8"/>
      <c r="F34" s="8"/>
      <c r="G34" s="8"/>
      <c r="H34" s="8"/>
      <c r="I34" s="8"/>
      <c r="J34" s="8"/>
      <c r="K34" s="12"/>
      <c r="L34" s="4"/>
      <c r="M34" s="4"/>
      <c r="N34" s="2"/>
      <c r="O34" s="2"/>
      <c r="P34" s="2"/>
      <c r="Q34" s="2"/>
      <c r="R34" s="2"/>
      <c r="S34" s="3"/>
      <c r="T34" s="3"/>
    </row>
    <row r="35" spans="1:20" ht="15.75">
      <c r="A35" s="11"/>
      <c r="B35" s="8"/>
      <c r="C35" s="8"/>
      <c r="D35" s="55">
        <v>8875224.9000000004</v>
      </c>
      <c r="E35" s="55"/>
      <c r="F35" s="55"/>
      <c r="G35" s="8"/>
      <c r="H35" s="8"/>
      <c r="I35" s="8"/>
      <c r="J35" s="8"/>
      <c r="K35" s="12"/>
      <c r="L35" s="4"/>
      <c r="M35" s="4"/>
      <c r="N35" s="2"/>
      <c r="O35" s="2"/>
      <c r="P35" s="2"/>
      <c r="Q35" s="2"/>
      <c r="R35" s="2"/>
      <c r="S35" s="3"/>
      <c r="T35" s="3"/>
    </row>
    <row r="36" spans="1:20" ht="15.75">
      <c r="A36" s="11"/>
      <c r="B36" s="8"/>
      <c r="C36" s="8"/>
      <c r="D36" s="8"/>
      <c r="E36" s="8"/>
      <c r="F36" s="8"/>
      <c r="G36" s="8"/>
      <c r="H36" s="8"/>
      <c r="I36" s="8"/>
      <c r="J36" s="8"/>
      <c r="K36" s="12"/>
      <c r="L36" s="4"/>
      <c r="M36" s="4"/>
      <c r="N36" s="2"/>
      <c r="O36" s="2"/>
      <c r="P36" s="2"/>
      <c r="Q36" s="2"/>
      <c r="R36" s="2"/>
      <c r="S36" s="3"/>
      <c r="T36" s="3"/>
    </row>
    <row r="37" spans="1:20" ht="15.75">
      <c r="A37" s="11"/>
      <c r="B37" s="8" t="s">
        <v>12</v>
      </c>
      <c r="C37" s="8"/>
      <c r="D37" s="8"/>
      <c r="E37" s="8"/>
      <c r="F37" s="8"/>
      <c r="G37" s="8"/>
      <c r="H37" s="8"/>
      <c r="I37" s="8"/>
      <c r="J37" s="8"/>
      <c r="K37" s="12"/>
      <c r="L37" s="4"/>
      <c r="M37" s="4"/>
      <c r="N37" s="2"/>
      <c r="O37" s="2"/>
      <c r="P37" s="2"/>
      <c r="Q37" s="2"/>
      <c r="R37" s="2"/>
      <c r="S37" s="3"/>
      <c r="T37" s="3"/>
    </row>
    <row r="38" spans="1:20" ht="15.75">
      <c r="A38" s="11"/>
      <c r="B38" s="8"/>
      <c r="C38" s="8"/>
      <c r="D38" s="8"/>
      <c r="E38" s="8"/>
      <c r="F38" s="8"/>
      <c r="G38" s="8"/>
      <c r="H38" s="8"/>
      <c r="I38" s="8"/>
      <c r="J38" s="8"/>
      <c r="K38" s="12"/>
      <c r="L38" s="4"/>
      <c r="M38" s="4"/>
      <c r="N38" s="2"/>
      <c r="O38" s="2"/>
      <c r="P38" s="2"/>
      <c r="Q38" s="2"/>
      <c r="R38" s="2"/>
      <c r="S38" s="3"/>
      <c r="T38" s="3"/>
    </row>
    <row r="39" spans="1:20" ht="15.75">
      <c r="A39" s="11"/>
      <c r="B39" s="8"/>
      <c r="C39" s="55">
        <f>9297354.55+2752790.3</f>
        <v>12050144.850000001</v>
      </c>
      <c r="D39" s="55"/>
      <c r="E39" s="55"/>
      <c r="F39" s="55"/>
      <c r="G39" s="8"/>
      <c r="H39" s="8"/>
      <c r="I39" s="8"/>
      <c r="J39" s="8"/>
      <c r="K39" s="12"/>
      <c r="L39" s="4"/>
      <c r="M39" s="4"/>
      <c r="N39" s="2"/>
      <c r="O39" s="2"/>
      <c r="P39" s="2"/>
      <c r="Q39" s="2"/>
      <c r="R39" s="2"/>
      <c r="S39" s="3"/>
      <c r="T39" s="3"/>
    </row>
    <row r="40" spans="1:20" ht="15.75">
      <c r="A40" s="11"/>
      <c r="B40" s="8" t="s">
        <v>13</v>
      </c>
      <c r="C40" s="8"/>
      <c r="D40" s="8"/>
      <c r="E40" s="8"/>
      <c r="F40" s="8"/>
      <c r="G40" s="8"/>
      <c r="H40" s="8"/>
      <c r="I40" s="8"/>
      <c r="J40" s="8"/>
      <c r="K40" s="12"/>
      <c r="L40" s="4"/>
      <c r="M40" s="4"/>
      <c r="N40" s="2"/>
      <c r="O40" s="2"/>
      <c r="P40" s="2"/>
      <c r="Q40" s="2"/>
      <c r="R40" s="2"/>
      <c r="S40" s="3"/>
      <c r="T40" s="3"/>
    </row>
    <row r="41" spans="1:20" ht="15.75">
      <c r="A41" s="11"/>
      <c r="B41" s="8"/>
      <c r="C41" s="8"/>
      <c r="D41" s="8"/>
      <c r="E41" s="8"/>
      <c r="F41" s="8"/>
      <c r="G41" s="8"/>
      <c r="H41" s="8"/>
      <c r="I41" s="8"/>
      <c r="J41" s="8"/>
      <c r="K41" s="12"/>
      <c r="L41" s="4"/>
      <c r="M41" s="4"/>
      <c r="N41" s="2"/>
      <c r="O41" s="2"/>
      <c r="P41" s="2"/>
      <c r="Q41" s="2"/>
      <c r="R41" s="2"/>
      <c r="S41" s="3"/>
      <c r="T41" s="3"/>
    </row>
    <row r="42" spans="1:20" ht="15.75">
      <c r="A42" s="11"/>
      <c r="B42" s="8"/>
      <c r="C42" s="44">
        <f>+C28+C39</f>
        <v>26371053.75</v>
      </c>
      <c r="D42" s="45"/>
      <c r="E42" s="45"/>
      <c r="F42" s="45"/>
      <c r="G42" s="8"/>
      <c r="H42" s="8"/>
      <c r="I42" s="8"/>
      <c r="J42" s="8"/>
      <c r="K42" s="12"/>
      <c r="L42" s="4"/>
      <c r="M42" s="4"/>
      <c r="N42" s="2"/>
      <c r="O42" s="2"/>
      <c r="P42" s="2"/>
      <c r="Q42" s="2"/>
      <c r="R42" s="2"/>
      <c r="S42" s="3"/>
      <c r="T42" s="3"/>
    </row>
    <row r="43" spans="1:20" ht="16.5" thickBo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7"/>
      <c r="L43" s="4"/>
      <c r="M43" s="4"/>
      <c r="N43" s="2"/>
      <c r="O43" s="2"/>
      <c r="P43" s="2"/>
      <c r="Q43" s="2"/>
      <c r="R43" s="2"/>
      <c r="S43" s="3"/>
      <c r="T43" s="3"/>
    </row>
    <row r="44" spans="1:20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2"/>
      <c r="O44" s="2"/>
      <c r="P44" s="2"/>
      <c r="Q44" s="2"/>
      <c r="R44" s="2"/>
      <c r="S44" s="3"/>
      <c r="T44" s="3"/>
    </row>
    <row r="45" spans="1:20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2"/>
      <c r="O45" s="2"/>
      <c r="P45" s="2"/>
      <c r="Q45" s="2"/>
      <c r="R45" s="2"/>
      <c r="S45" s="3"/>
      <c r="T45" s="3"/>
    </row>
    <row r="46" spans="1:20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2"/>
      <c r="O46" s="2"/>
      <c r="P46" s="2"/>
      <c r="Q46" s="2"/>
      <c r="R46" s="2"/>
      <c r="S46" s="3"/>
      <c r="T46" s="3"/>
    </row>
    <row r="47" spans="1:20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2"/>
      <c r="O47" s="2"/>
      <c r="P47" s="2"/>
      <c r="Q47" s="2"/>
      <c r="R47" s="2"/>
      <c r="S47" s="3"/>
      <c r="T47" s="3"/>
    </row>
    <row r="48" spans="1:20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"/>
      <c r="O48" s="2"/>
      <c r="P48" s="2"/>
      <c r="Q48" s="2"/>
      <c r="R48" s="2"/>
      <c r="S48" s="3"/>
      <c r="T48" s="3"/>
    </row>
    <row r="49" spans="1:20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2"/>
      <c r="O49" s="2"/>
      <c r="P49" s="2"/>
      <c r="Q49" s="2"/>
      <c r="R49" s="2"/>
      <c r="S49" s="3"/>
      <c r="T49" s="3"/>
    </row>
    <row r="50" spans="1:20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2"/>
      <c r="O50" s="2"/>
      <c r="P50" s="2"/>
      <c r="Q50" s="2"/>
      <c r="R50" s="2"/>
      <c r="S50" s="3"/>
      <c r="T50" s="3"/>
    </row>
    <row r="51" spans="1:20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2"/>
      <c r="O51" s="2"/>
      <c r="P51" s="2"/>
      <c r="Q51" s="2"/>
      <c r="R51" s="2"/>
      <c r="S51" s="3"/>
      <c r="T51" s="3"/>
    </row>
    <row r="52" spans="1:20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2"/>
      <c r="O52" s="2"/>
      <c r="P52" s="2"/>
      <c r="Q52" s="2"/>
      <c r="R52" s="2"/>
      <c r="S52" s="3"/>
      <c r="T52" s="3"/>
    </row>
    <row r="53" spans="1:20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2"/>
      <c r="O53" s="2"/>
      <c r="P53" s="2"/>
      <c r="Q53" s="2"/>
      <c r="R53" s="2"/>
      <c r="S53" s="3"/>
      <c r="T53" s="3"/>
    </row>
    <row r="54" spans="1:20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2"/>
      <c r="O54" s="2"/>
      <c r="P54" s="2"/>
      <c r="Q54" s="2"/>
      <c r="R54" s="2"/>
      <c r="S54" s="3"/>
      <c r="T54" s="3"/>
    </row>
    <row r="55" spans="1:20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2"/>
      <c r="O55" s="2"/>
      <c r="P55" s="2"/>
      <c r="Q55" s="2"/>
      <c r="R55" s="2"/>
      <c r="S55" s="3"/>
      <c r="T55" s="3"/>
    </row>
    <row r="56" spans="1:20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2"/>
      <c r="O56" s="2"/>
      <c r="P56" s="2"/>
      <c r="Q56" s="2"/>
      <c r="R56" s="2"/>
      <c r="S56" s="3"/>
      <c r="T56" s="3"/>
    </row>
    <row r="57" spans="1:20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2"/>
      <c r="O57" s="2"/>
      <c r="P57" s="2"/>
      <c r="Q57" s="2"/>
      <c r="R57" s="2"/>
      <c r="S57" s="3"/>
      <c r="T57" s="3"/>
    </row>
    <row r="58" spans="1:20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2"/>
      <c r="O58" s="2"/>
      <c r="P58" s="2"/>
      <c r="Q58" s="2"/>
      <c r="R58" s="2"/>
      <c r="S58" s="3"/>
      <c r="T58" s="3"/>
    </row>
    <row r="59" spans="1:20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2"/>
      <c r="O59" s="2"/>
      <c r="P59" s="2"/>
      <c r="Q59" s="2"/>
      <c r="R59" s="2"/>
      <c r="S59" s="3"/>
      <c r="T59" s="3"/>
    </row>
    <row r="60" spans="1:20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2"/>
      <c r="O60" s="2"/>
      <c r="P60" s="2"/>
      <c r="Q60" s="2"/>
      <c r="R60" s="2"/>
      <c r="S60" s="3"/>
      <c r="T60" s="3"/>
    </row>
    <row r="61" spans="1:20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"/>
      <c r="O61" s="2"/>
      <c r="P61" s="2"/>
      <c r="Q61" s="2"/>
      <c r="R61" s="2"/>
      <c r="S61" s="3"/>
      <c r="T61" s="3"/>
    </row>
    <row r="62" spans="1:20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"/>
      <c r="O62" s="2"/>
      <c r="P62" s="2"/>
      <c r="Q62" s="2"/>
      <c r="R62" s="2"/>
      <c r="S62" s="3"/>
      <c r="T62" s="3"/>
    </row>
    <row r="63" spans="1:20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2"/>
      <c r="O63" s="2"/>
      <c r="P63" s="2"/>
      <c r="Q63" s="2"/>
      <c r="R63" s="2"/>
      <c r="S63" s="3"/>
      <c r="T63" s="3"/>
    </row>
    <row r="64" spans="1:20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2"/>
      <c r="O64" s="2"/>
      <c r="P64" s="2"/>
      <c r="Q64" s="2"/>
      <c r="R64" s="2"/>
      <c r="S64" s="3"/>
      <c r="T64" s="3"/>
    </row>
    <row r="65" spans="1:20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2"/>
      <c r="O65" s="2"/>
      <c r="P65" s="2"/>
      <c r="Q65" s="2"/>
      <c r="R65" s="2"/>
      <c r="S65" s="3"/>
      <c r="T65" s="3"/>
    </row>
    <row r="66" spans="1:20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2"/>
      <c r="O66" s="2"/>
      <c r="P66" s="2"/>
      <c r="Q66" s="2"/>
      <c r="R66" s="2"/>
      <c r="S66" s="3"/>
      <c r="T66" s="3"/>
    </row>
    <row r="67" spans="1:20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2"/>
      <c r="O67" s="2"/>
      <c r="P67" s="2"/>
      <c r="Q67" s="2"/>
      <c r="R67" s="2"/>
      <c r="S67" s="3"/>
      <c r="T67" s="3"/>
    </row>
    <row r="68" spans="1:20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2"/>
      <c r="O68" s="2"/>
      <c r="P68" s="2"/>
      <c r="Q68" s="2"/>
      <c r="R68" s="2"/>
      <c r="S68" s="3"/>
      <c r="T68" s="3"/>
    </row>
    <row r="69" spans="1:20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2"/>
      <c r="O69" s="2"/>
      <c r="P69" s="2"/>
      <c r="Q69" s="2"/>
      <c r="R69" s="2"/>
      <c r="S69" s="3"/>
      <c r="T69" s="3"/>
    </row>
    <row r="70" spans="1:20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2"/>
      <c r="O70" s="2"/>
      <c r="P70" s="2"/>
      <c r="Q70" s="2"/>
      <c r="R70" s="2"/>
      <c r="S70" s="3"/>
      <c r="T70" s="3"/>
    </row>
    <row r="71" spans="1:20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2"/>
      <c r="O71" s="2"/>
      <c r="P71" s="2"/>
      <c r="Q71" s="2"/>
      <c r="R71" s="2"/>
      <c r="S71" s="3"/>
      <c r="T71" s="3"/>
    </row>
    <row r="72" spans="1:20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2"/>
      <c r="O72" s="2"/>
      <c r="P72" s="2"/>
      <c r="Q72" s="2"/>
      <c r="R72" s="2"/>
      <c r="S72" s="3"/>
      <c r="T72" s="3"/>
    </row>
    <row r="73" spans="1:20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2"/>
      <c r="O73" s="2"/>
      <c r="P73" s="2"/>
      <c r="Q73" s="2"/>
      <c r="R73" s="2"/>
      <c r="S73" s="3"/>
      <c r="T73" s="3"/>
    </row>
    <row r="74" spans="1:20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2"/>
      <c r="O74" s="2"/>
      <c r="P74" s="2"/>
      <c r="Q74" s="2"/>
      <c r="R74" s="2"/>
      <c r="S74" s="3"/>
      <c r="T74" s="3"/>
    </row>
    <row r="75" spans="1:20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2"/>
      <c r="O75" s="2"/>
      <c r="P75" s="2"/>
      <c r="Q75" s="2"/>
      <c r="R75" s="2"/>
      <c r="S75" s="3"/>
      <c r="T75" s="3"/>
    </row>
    <row r="76" spans="1:20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2"/>
      <c r="O76" s="2"/>
      <c r="P76" s="2"/>
      <c r="Q76" s="2"/>
      <c r="R76" s="2"/>
      <c r="S76" s="3"/>
      <c r="T76" s="3"/>
    </row>
    <row r="77" spans="1:20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2"/>
      <c r="O77" s="2"/>
      <c r="P77" s="2"/>
      <c r="Q77" s="2"/>
      <c r="R77" s="2"/>
      <c r="S77" s="3"/>
      <c r="T77" s="3"/>
    </row>
    <row r="78" spans="1:20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2"/>
      <c r="O78" s="2"/>
      <c r="P78" s="2"/>
      <c r="Q78" s="2"/>
      <c r="R78" s="2"/>
      <c r="S78" s="3"/>
      <c r="T78" s="3"/>
    </row>
    <row r="79" spans="1:20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2"/>
      <c r="O79" s="2"/>
      <c r="P79" s="2"/>
      <c r="Q79" s="2"/>
      <c r="R79" s="2"/>
      <c r="S79" s="3"/>
      <c r="T79" s="3"/>
    </row>
    <row r="80" spans="1:20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2"/>
      <c r="O80" s="2"/>
      <c r="P80" s="2"/>
      <c r="Q80" s="2"/>
      <c r="R80" s="2"/>
      <c r="S80" s="3"/>
      <c r="T80" s="3"/>
    </row>
    <row r="81" spans="1:20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2"/>
      <c r="O81" s="2"/>
      <c r="P81" s="2"/>
      <c r="Q81" s="2"/>
      <c r="R81" s="2"/>
      <c r="S81" s="3"/>
      <c r="T81" s="3"/>
    </row>
    <row r="82" spans="1:20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2"/>
      <c r="O82" s="2"/>
      <c r="P82" s="2"/>
      <c r="Q82" s="2"/>
      <c r="R82" s="2"/>
      <c r="S82" s="3"/>
      <c r="T82" s="3"/>
    </row>
    <row r="83" spans="1:20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2"/>
      <c r="O83" s="2"/>
      <c r="P83" s="2"/>
      <c r="Q83" s="2"/>
      <c r="R83" s="2"/>
      <c r="S83" s="3"/>
      <c r="T83" s="3"/>
    </row>
    <row r="84" spans="1:20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2"/>
      <c r="O84" s="2"/>
      <c r="P84" s="2"/>
      <c r="Q84" s="2"/>
      <c r="R84" s="2"/>
      <c r="S84" s="3"/>
      <c r="T84" s="3"/>
    </row>
    <row r="85" spans="1:20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2"/>
      <c r="O85" s="2"/>
      <c r="P85" s="2"/>
      <c r="Q85" s="2"/>
      <c r="R85" s="2"/>
      <c r="S85" s="3"/>
      <c r="T85" s="3"/>
    </row>
    <row r="86" spans="1:20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2"/>
      <c r="O86" s="2"/>
      <c r="P86" s="2"/>
      <c r="Q86" s="2"/>
      <c r="R86" s="2"/>
      <c r="S86" s="3"/>
      <c r="T86" s="3"/>
    </row>
    <row r="87" spans="1:20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2"/>
      <c r="O87" s="2"/>
      <c r="P87" s="2"/>
      <c r="Q87" s="2"/>
      <c r="R87" s="2"/>
      <c r="S87" s="3"/>
      <c r="T87" s="3"/>
    </row>
    <row r="88" spans="1:20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"/>
      <c r="O88" s="2"/>
      <c r="P88" s="2"/>
      <c r="Q88" s="2"/>
      <c r="R88" s="2"/>
      <c r="S88" s="3"/>
      <c r="T88" s="3"/>
    </row>
    <row r="89" spans="1:20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2"/>
      <c r="O89" s="2"/>
      <c r="P89" s="2"/>
      <c r="Q89" s="2"/>
      <c r="R89" s="2"/>
      <c r="S89" s="3"/>
      <c r="T89" s="3"/>
    </row>
    <row r="90" spans="1:20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2"/>
      <c r="O90" s="2"/>
      <c r="P90" s="2"/>
      <c r="Q90" s="2"/>
      <c r="R90" s="2"/>
      <c r="S90" s="3"/>
      <c r="T90" s="3"/>
    </row>
    <row r="91" spans="1:20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2"/>
      <c r="O91" s="2"/>
      <c r="P91" s="2"/>
      <c r="Q91" s="2"/>
      <c r="R91" s="2"/>
      <c r="S91" s="3"/>
      <c r="T91" s="3"/>
    </row>
    <row r="92" spans="1:20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2"/>
      <c r="O92" s="2"/>
      <c r="P92" s="2"/>
      <c r="Q92" s="2"/>
      <c r="R92" s="2"/>
      <c r="S92" s="3"/>
      <c r="T92" s="3"/>
    </row>
    <row r="93" spans="1:20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2"/>
      <c r="O93" s="2"/>
      <c r="P93" s="2"/>
      <c r="Q93" s="2"/>
      <c r="R93" s="2"/>
      <c r="S93" s="3"/>
      <c r="T93" s="3"/>
    </row>
    <row r="94" spans="1:20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2"/>
      <c r="O94" s="2"/>
      <c r="P94" s="2"/>
      <c r="Q94" s="2"/>
      <c r="R94" s="2"/>
      <c r="S94" s="3"/>
      <c r="T94" s="3"/>
    </row>
    <row r="95" spans="1:20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2"/>
      <c r="O95" s="2"/>
      <c r="P95" s="2"/>
      <c r="Q95" s="2"/>
      <c r="R95" s="2"/>
      <c r="S95" s="3"/>
      <c r="T95" s="3"/>
    </row>
    <row r="96" spans="1:20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2"/>
      <c r="O96" s="2"/>
      <c r="P96" s="2"/>
      <c r="Q96" s="2"/>
      <c r="R96" s="2"/>
      <c r="S96" s="3"/>
      <c r="T96" s="3"/>
    </row>
    <row r="97" spans="1:20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2"/>
      <c r="O97" s="2"/>
      <c r="P97" s="2"/>
      <c r="Q97" s="2"/>
      <c r="R97" s="2"/>
      <c r="S97" s="3"/>
      <c r="T97" s="3"/>
    </row>
    <row r="98" spans="1:20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2"/>
      <c r="O98" s="2"/>
      <c r="P98" s="2"/>
      <c r="Q98" s="2"/>
      <c r="R98" s="2"/>
      <c r="S98" s="3"/>
      <c r="T98" s="3"/>
    </row>
    <row r="99" spans="1:20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2"/>
      <c r="O99" s="2"/>
      <c r="P99" s="2"/>
      <c r="Q99" s="2"/>
      <c r="R99" s="2"/>
      <c r="S99" s="3"/>
      <c r="T99" s="3"/>
    </row>
    <row r="100" spans="1:20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2"/>
      <c r="O100" s="2"/>
      <c r="P100" s="2"/>
      <c r="Q100" s="2"/>
      <c r="R100" s="2"/>
      <c r="S100" s="3"/>
      <c r="T100" s="3"/>
    </row>
    <row r="101" spans="1:20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2"/>
      <c r="O101" s="2"/>
      <c r="P101" s="2"/>
      <c r="Q101" s="2"/>
      <c r="R101" s="2"/>
      <c r="S101" s="3"/>
      <c r="T101" s="3"/>
    </row>
    <row r="102" spans="1:20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2"/>
      <c r="O102" s="2"/>
      <c r="P102" s="2"/>
      <c r="Q102" s="2"/>
      <c r="R102" s="2"/>
      <c r="S102" s="3"/>
      <c r="T102" s="3"/>
    </row>
    <row r="103" spans="1:20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2"/>
      <c r="O103" s="2"/>
      <c r="P103" s="2"/>
      <c r="Q103" s="2"/>
      <c r="R103" s="2"/>
      <c r="S103" s="3"/>
      <c r="T103" s="3"/>
    </row>
    <row r="104" spans="1:20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2"/>
      <c r="O104" s="2"/>
      <c r="P104" s="2"/>
      <c r="Q104" s="2"/>
      <c r="R104" s="2"/>
      <c r="S104" s="3"/>
      <c r="T104" s="3"/>
    </row>
    <row r="105" spans="1:20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2"/>
      <c r="O105" s="2"/>
      <c r="P105" s="2"/>
      <c r="Q105" s="2"/>
      <c r="R105" s="2"/>
      <c r="S105" s="3"/>
      <c r="T105" s="3"/>
    </row>
    <row r="106" spans="1:20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2"/>
      <c r="O106" s="2"/>
      <c r="P106" s="2"/>
      <c r="Q106" s="2"/>
      <c r="R106" s="2"/>
      <c r="S106" s="3"/>
      <c r="T106" s="3"/>
    </row>
    <row r="107" spans="1:20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2"/>
      <c r="O107" s="2"/>
      <c r="P107" s="2"/>
      <c r="Q107" s="2"/>
      <c r="R107" s="2"/>
      <c r="S107" s="3"/>
      <c r="T107" s="3"/>
    </row>
    <row r="108" spans="1:20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  <c r="T108" s="3"/>
    </row>
    <row r="109" spans="1:20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  <c r="T109" s="3"/>
    </row>
    <row r="110" spans="1:20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  <c r="T110" s="3"/>
    </row>
    <row r="111" spans="1:20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  <c r="T111" s="3"/>
    </row>
    <row r="112" spans="1:20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"/>
      <c r="T112" s="3"/>
    </row>
    <row r="113" spans="1:20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3"/>
      <c r="T113" s="3"/>
    </row>
    <row r="114" spans="1:20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"/>
      <c r="T114" s="3"/>
    </row>
    <row r="115" spans="1:20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"/>
      <c r="T115" s="3"/>
    </row>
    <row r="116" spans="1:20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"/>
      <c r="T116" s="3"/>
    </row>
    <row r="117" spans="1:20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  <c r="T117" s="3"/>
    </row>
    <row r="118" spans="1:20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  <c r="T118" s="3"/>
    </row>
    <row r="119" spans="1:20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"/>
      <c r="T119" s="3"/>
    </row>
    <row r="120" spans="1:20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  <c r="T120" s="3"/>
    </row>
    <row r="121" spans="1:20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"/>
      <c r="T121" s="3"/>
    </row>
    <row r="122" spans="1:20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"/>
      <c r="T122" s="3"/>
    </row>
    <row r="123" spans="1:20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  <c r="T123" s="3"/>
    </row>
    <row r="124" spans="1:20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  <c r="T124" s="3"/>
    </row>
    <row r="125" spans="1:20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  <c r="T125" s="3"/>
    </row>
    <row r="126" spans="1:20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  <c r="T126" s="3"/>
    </row>
    <row r="127" spans="1:20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3"/>
      <c r="T127" s="3"/>
    </row>
    <row r="128" spans="1:20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  <c r="T128" s="3"/>
    </row>
    <row r="129" spans="1:20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  <c r="T129" s="3"/>
    </row>
    <row r="130" spans="1:20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  <c r="T130" s="3"/>
    </row>
    <row r="131" spans="1:20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  <c r="T131" s="3"/>
    </row>
    <row r="132" spans="1:20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  <c r="T132" s="3"/>
    </row>
    <row r="133" spans="1:20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  <c r="T133" s="3"/>
    </row>
    <row r="134" spans="1:20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3"/>
    </row>
    <row r="135" spans="1:20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  <c r="T135" s="3"/>
    </row>
    <row r="136" spans="1:20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3"/>
      <c r="T136" s="3"/>
    </row>
    <row r="137" spans="1:20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3"/>
      <c r="T137" s="3"/>
    </row>
    <row r="138" spans="1:20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  <c r="T138" s="3"/>
    </row>
    <row r="139" spans="1:20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  <c r="T139" s="3"/>
    </row>
    <row r="140" spans="1:20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  <c r="T140" s="3"/>
    </row>
    <row r="141" spans="1:20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  <c r="T141" s="3"/>
    </row>
    <row r="142" spans="1:20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  <c r="T142" s="3"/>
    </row>
    <row r="143" spans="1:20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  <c r="T143" s="3"/>
    </row>
    <row r="144" spans="1:20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  <c r="T144" s="3"/>
    </row>
    <row r="145" spans="1:20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  <c r="T145" s="3"/>
    </row>
    <row r="146" spans="1:20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  <c r="T146" s="3"/>
    </row>
    <row r="147" spans="1:20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  <c r="T147" s="3"/>
    </row>
    <row r="148" spans="1:20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  <c r="T148" s="3"/>
    </row>
    <row r="149" spans="1:20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  <c r="T149" s="3"/>
    </row>
    <row r="150" spans="1:20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  <c r="T150" s="3"/>
    </row>
    <row r="151" spans="1:20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  <c r="T151" s="3"/>
    </row>
    <row r="152" spans="1:20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  <c r="T152" s="3"/>
    </row>
    <row r="153" spans="1:20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  <c r="T153" s="3"/>
    </row>
    <row r="154" spans="1:20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  <c r="T154" s="3"/>
    </row>
    <row r="155" spans="1:20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  <c r="T155" s="3"/>
    </row>
    <row r="156" spans="1:20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  <c r="T156" s="3"/>
    </row>
    <row r="157" spans="1:20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  <c r="T157" s="3"/>
    </row>
    <row r="158" spans="1:20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  <c r="T158" s="3"/>
    </row>
    <row r="159" spans="1:20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  <c r="T159" s="3"/>
    </row>
    <row r="160" spans="1:20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3"/>
      <c r="T160" s="3"/>
    </row>
    <row r="161" spans="1:20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3"/>
      <c r="T161" s="3"/>
    </row>
    <row r="162" spans="1:20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  <c r="T162" s="3"/>
    </row>
    <row r="163" spans="1:20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  <c r="T163" s="3"/>
    </row>
    <row r="164" spans="1:20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  <c r="T164" s="3"/>
    </row>
    <row r="165" spans="1:20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  <c r="T165" s="3"/>
    </row>
    <row r="166" spans="1:20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  <c r="T166" s="3"/>
    </row>
    <row r="167" spans="1:20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  <c r="T167" s="3"/>
    </row>
    <row r="168" spans="1:20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  <c r="T168" s="3"/>
    </row>
    <row r="169" spans="1:20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  <c r="T169" s="3"/>
    </row>
    <row r="170" spans="1:20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  <c r="T170" s="3"/>
    </row>
    <row r="171" spans="1:20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  <c r="T171" s="3"/>
    </row>
    <row r="172" spans="1:20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  <c r="T172" s="3"/>
    </row>
    <row r="173" spans="1:20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  <c r="T173" s="3"/>
    </row>
    <row r="174" spans="1:20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  <c r="T174" s="3"/>
    </row>
    <row r="175" spans="1:20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  <c r="T175" s="3"/>
    </row>
    <row r="176" spans="1:20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  <c r="T176" s="3"/>
    </row>
    <row r="177" spans="1:20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3"/>
      <c r="T177" s="3"/>
    </row>
    <row r="178" spans="1:20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3"/>
      <c r="T178" s="3"/>
    </row>
    <row r="179" spans="1:20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"/>
      <c r="T179" s="3"/>
    </row>
    <row r="180" spans="1:20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"/>
      <c r="T180" s="3"/>
    </row>
    <row r="181" spans="1:20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3"/>
      <c r="T181" s="3"/>
    </row>
    <row r="182" spans="1:20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T182" s="3"/>
    </row>
    <row r="183" spans="1:20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T183" s="3"/>
    </row>
    <row r="184" spans="1:20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T184" s="3"/>
    </row>
    <row r="185" spans="1:20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3"/>
      <c r="T185" s="3"/>
    </row>
    <row r="186" spans="1:20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3"/>
      <c r="T186" s="3"/>
    </row>
    <row r="187" spans="1:20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  <c r="T187" s="3"/>
    </row>
    <row r="188" spans="1:20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3"/>
      <c r="T188" s="3"/>
    </row>
    <row r="189" spans="1:20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3"/>
    </row>
    <row r="190" spans="1:20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3"/>
    </row>
    <row r="191" spans="1:20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3"/>
    </row>
    <row r="192" spans="1:20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3"/>
    </row>
    <row r="193" spans="1:20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3"/>
    </row>
    <row r="194" spans="1:20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3"/>
    </row>
    <row r="195" spans="1:20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3"/>
    </row>
    <row r="196" spans="1:20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3"/>
    </row>
    <row r="197" spans="1:20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3"/>
    </row>
    <row r="198" spans="1:20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3"/>
    </row>
    <row r="199" spans="1:20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3"/>
    </row>
    <row r="200" spans="1:20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3"/>
    </row>
    <row r="201" spans="1:20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3"/>
    </row>
    <row r="202" spans="1:20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3"/>
    </row>
    <row r="203" spans="1:20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3"/>
      <c r="T203" s="3"/>
    </row>
    <row r="204" spans="1:20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3"/>
      <c r="T204" s="3"/>
    </row>
    <row r="205" spans="1:20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3"/>
      <c r="T205" s="3"/>
    </row>
    <row r="206" spans="1:20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T206" s="3"/>
    </row>
    <row r="207" spans="1:20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T207" s="3"/>
    </row>
    <row r="208" spans="1:20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T208" s="3"/>
    </row>
    <row r="209" spans="1:20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T209" s="3"/>
    </row>
    <row r="210" spans="1:20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T210" s="3"/>
    </row>
    <row r="211" spans="1:20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T211" s="3"/>
    </row>
    <row r="212" spans="1:20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T212" s="3"/>
    </row>
    <row r="213" spans="1:20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T213" s="3"/>
    </row>
    <row r="214" spans="1:20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  <c r="T214" s="3"/>
    </row>
    <row r="215" spans="1:20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  <c r="T215" s="3"/>
    </row>
    <row r="216" spans="1:20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3"/>
      <c r="T216" s="3"/>
    </row>
    <row r="217" spans="1:20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3"/>
      <c r="T217" s="3"/>
    </row>
    <row r="218" spans="1:20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T218" s="3"/>
    </row>
    <row r="219" spans="1:20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T219" s="3"/>
    </row>
    <row r="220" spans="1:20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T220" s="3"/>
    </row>
    <row r="221" spans="1:20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T221" s="3"/>
    </row>
    <row r="222" spans="1:20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T222" s="3"/>
    </row>
    <row r="223" spans="1:20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T223" s="3"/>
    </row>
    <row r="224" spans="1:20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3"/>
      <c r="T224" s="3"/>
    </row>
    <row r="225" spans="1:20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3"/>
      <c r="T225" s="3"/>
    </row>
    <row r="226" spans="1:20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3"/>
      <c r="T226" s="3"/>
    </row>
    <row r="227" spans="1:20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3"/>
      <c r="T227" s="3"/>
    </row>
    <row r="228" spans="1:20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T228" s="3"/>
    </row>
    <row r="229" spans="1:20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T229" s="3"/>
    </row>
    <row r="230" spans="1:20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T230" s="3"/>
    </row>
    <row r="231" spans="1:20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T231" s="3"/>
    </row>
    <row r="232" spans="1:20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T232" s="3"/>
    </row>
    <row r="233" spans="1:20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T233" s="3"/>
    </row>
    <row r="234" spans="1:20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3"/>
      <c r="T234" s="3"/>
    </row>
    <row r="235" spans="1:20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3"/>
      <c r="T235" s="3"/>
    </row>
    <row r="236" spans="1:20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3"/>
      <c r="T236" s="3"/>
    </row>
    <row r="237" spans="1:20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3"/>
      <c r="T237" s="3"/>
    </row>
    <row r="238" spans="1:20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T238" s="3"/>
    </row>
    <row r="239" spans="1:20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T239" s="3"/>
    </row>
    <row r="240" spans="1:20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T240" s="3"/>
    </row>
    <row r="241" spans="1:20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T241" s="3"/>
    </row>
    <row r="242" spans="1:20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T242" s="3"/>
    </row>
    <row r="243" spans="1:20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T243" s="3"/>
    </row>
    <row r="244" spans="1:20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T244" s="3"/>
    </row>
    <row r="245" spans="1:20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T245" s="3"/>
    </row>
    <row r="246" spans="1:20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T246" s="3"/>
    </row>
    <row r="247" spans="1:20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T247" s="3"/>
    </row>
    <row r="248" spans="1:20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T248" s="3"/>
    </row>
    <row r="249" spans="1:20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  <c r="T249" s="3"/>
    </row>
    <row r="250" spans="1:20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3"/>
      <c r="T250" s="3"/>
    </row>
    <row r="251" spans="1:20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  <c r="T251" s="3"/>
    </row>
    <row r="252" spans="1:20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3"/>
      <c r="T252" s="3"/>
    </row>
    <row r="253" spans="1:20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3"/>
      <c r="T253" s="3"/>
    </row>
    <row r="254" spans="1:20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3"/>
      <c r="T254" s="3"/>
    </row>
    <row r="255" spans="1:20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"/>
      <c r="T255" s="3"/>
    </row>
    <row r="256" spans="1:20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3"/>
      <c r="T256" s="3"/>
    </row>
    <row r="257" spans="1:20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3"/>
      <c r="T257" s="3"/>
    </row>
    <row r="258" spans="1:20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3"/>
      <c r="T258" s="3"/>
    </row>
    <row r="259" spans="1:20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3"/>
      <c r="T259" s="3"/>
    </row>
    <row r="260" spans="1:20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3"/>
      <c r="T260" s="3"/>
    </row>
    <row r="261" spans="1:20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3"/>
      <c r="T261" s="3"/>
    </row>
    <row r="262" spans="1:20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3"/>
      <c r="T262" s="3"/>
    </row>
    <row r="263" spans="1:20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3"/>
      <c r="T263" s="3"/>
    </row>
    <row r="264" spans="1:20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3"/>
      <c r="T264" s="3"/>
    </row>
    <row r="265" spans="1:20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3"/>
      <c r="T265" s="3"/>
    </row>
    <row r="266" spans="1:20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  <c r="T266" s="3"/>
    </row>
    <row r="267" spans="1:20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3"/>
      <c r="T267" s="3"/>
    </row>
    <row r="268" spans="1:20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3"/>
      <c r="T268" s="3"/>
    </row>
    <row r="269" spans="1:20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3"/>
      <c r="T269" s="3"/>
    </row>
    <row r="270" spans="1:20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3"/>
      <c r="T270" s="3"/>
    </row>
    <row r="271" spans="1:20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3"/>
      <c r="T271" s="3"/>
    </row>
    <row r="272" spans="1:20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3"/>
      <c r="T272" s="3"/>
    </row>
    <row r="273" spans="1:20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3"/>
      <c r="T273" s="3"/>
    </row>
    <row r="274" spans="1:20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3"/>
      <c r="T274" s="3"/>
    </row>
    <row r="275" spans="1:20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"/>
      <c r="T275" s="3"/>
    </row>
    <row r="276" spans="1:20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"/>
      <c r="T276" s="3"/>
    </row>
    <row r="277" spans="1:20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"/>
      <c r="T277" s="3"/>
    </row>
    <row r="278" spans="1:20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3"/>
      <c r="T278" s="3"/>
    </row>
    <row r="279" spans="1:20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3"/>
      <c r="T279" s="3"/>
    </row>
    <row r="280" spans="1:20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3"/>
      <c r="T280" s="3"/>
    </row>
    <row r="281" spans="1:20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3"/>
      <c r="T281" s="3"/>
    </row>
    <row r="282" spans="1:20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3"/>
      <c r="T282" s="3"/>
    </row>
    <row r="283" spans="1:20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3"/>
      <c r="T283" s="3"/>
    </row>
    <row r="284" spans="1:20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3"/>
      <c r="T284" s="3"/>
    </row>
    <row r="285" spans="1:20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3"/>
      <c r="T285" s="3"/>
    </row>
    <row r="286" spans="1:20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3"/>
      <c r="T286" s="3"/>
    </row>
    <row r="287" spans="1:20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3"/>
      <c r="T287" s="3"/>
    </row>
    <row r="288" spans="1:20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"/>
      <c r="T288" s="3"/>
    </row>
    <row r="289" spans="1:20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"/>
      <c r="T289" s="3"/>
    </row>
    <row r="290" spans="1:20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3"/>
      <c r="T290" s="3"/>
    </row>
    <row r="291" spans="1:20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3"/>
      <c r="T291" s="3"/>
    </row>
    <row r="292" spans="1:20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3"/>
      <c r="T292" s="3"/>
    </row>
    <row r="293" spans="1:20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3"/>
      <c r="T293" s="3"/>
    </row>
    <row r="294" spans="1:20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3"/>
      <c r="T294" s="3"/>
    </row>
    <row r="295" spans="1:20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"/>
      <c r="T295" s="3"/>
    </row>
    <row r="296" spans="1:20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"/>
      <c r="T296" s="3"/>
    </row>
    <row r="297" spans="1:20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3"/>
      <c r="T297" s="3"/>
    </row>
    <row r="298" spans="1:20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3"/>
      <c r="T298" s="3"/>
    </row>
    <row r="299" spans="1:20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3"/>
      <c r="T299" s="3"/>
    </row>
    <row r="300" spans="1:20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3"/>
      <c r="T300" s="3"/>
    </row>
    <row r="301" spans="1:20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3"/>
      <c r="T301" s="3"/>
    </row>
    <row r="302" spans="1:20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3"/>
      <c r="T302" s="3"/>
    </row>
    <row r="303" spans="1:20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3"/>
      <c r="T303" s="3"/>
    </row>
    <row r="304" spans="1:20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3"/>
      <c r="T304" s="3"/>
    </row>
    <row r="305" spans="1:20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3"/>
      <c r="T305" s="3"/>
    </row>
    <row r="306" spans="1:20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3"/>
      <c r="T306" s="3"/>
    </row>
    <row r="307" spans="1:20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3"/>
      <c r="T307" s="3"/>
    </row>
    <row r="308" spans="1:20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3"/>
      <c r="T308" s="3"/>
    </row>
    <row r="309" spans="1:20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  <c r="T309" s="3"/>
    </row>
    <row r="310" spans="1:20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3"/>
      <c r="T310" s="3"/>
    </row>
    <row r="311" spans="1:20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3"/>
      <c r="T311" s="3"/>
    </row>
    <row r="312" spans="1:20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3"/>
      <c r="T312" s="3"/>
    </row>
    <row r="313" spans="1:20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"/>
      <c r="T313" s="3"/>
    </row>
    <row r="314" spans="1:20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3"/>
      <c r="T314" s="3"/>
    </row>
    <row r="315" spans="1:20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3"/>
      <c r="T315" s="3"/>
    </row>
    <row r="316" spans="1:20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3"/>
      <c r="T316" s="3"/>
    </row>
    <row r="317" spans="1:20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3"/>
      <c r="T317" s="3"/>
    </row>
    <row r="318" spans="1:20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3"/>
      <c r="T318" s="3"/>
    </row>
    <row r="319" spans="1:20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3"/>
      <c r="T319" s="3"/>
    </row>
    <row r="320" spans="1:20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3"/>
      <c r="T320" s="3"/>
    </row>
    <row r="321" spans="1:20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3"/>
      <c r="T321" s="3"/>
    </row>
    <row r="322" spans="1:20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3"/>
      <c r="T322" s="3"/>
    </row>
    <row r="323" spans="1:20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3"/>
      <c r="T323" s="3"/>
    </row>
    <row r="324" spans="1:20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3"/>
      <c r="T324" s="3"/>
    </row>
    <row r="325" spans="1:20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3"/>
      <c r="T325" s="3"/>
    </row>
    <row r="326" spans="1:20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3"/>
      <c r="T326" s="3"/>
    </row>
    <row r="327" spans="1:20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3"/>
      <c r="T327" s="3"/>
    </row>
    <row r="328" spans="1:20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3"/>
      <c r="T328" s="3"/>
    </row>
    <row r="329" spans="1:20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3"/>
      <c r="T329" s="3"/>
    </row>
    <row r="330" spans="1:20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3"/>
      <c r="T330" s="3"/>
    </row>
    <row r="331" spans="1:20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3"/>
      <c r="T331" s="3"/>
    </row>
    <row r="332" spans="1:20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3"/>
      <c r="T332" s="3"/>
    </row>
    <row r="333" spans="1:20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3"/>
      <c r="T333" s="3"/>
    </row>
    <row r="334" spans="1:20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3"/>
      <c r="T334" s="3"/>
    </row>
    <row r="335" spans="1:20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3"/>
      <c r="T335" s="3"/>
    </row>
    <row r="336" spans="1:20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3"/>
      <c r="T336" s="3"/>
    </row>
    <row r="337" spans="1:20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3"/>
      <c r="T337" s="3"/>
    </row>
    <row r="338" spans="1:20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3"/>
      <c r="T338" s="3"/>
    </row>
    <row r="339" spans="1:20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3"/>
      <c r="T339" s="3"/>
    </row>
    <row r="340" spans="1:20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3"/>
      <c r="T340" s="3"/>
    </row>
    <row r="341" spans="1:20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3"/>
      <c r="T341" s="3"/>
    </row>
    <row r="342" spans="1:20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3"/>
      <c r="T342" s="3"/>
    </row>
    <row r="343" spans="1:20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3"/>
      <c r="T343" s="3"/>
    </row>
    <row r="344" spans="1:20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3"/>
      <c r="T344" s="3"/>
    </row>
    <row r="345" spans="1:20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3"/>
      <c r="T345" s="3"/>
    </row>
    <row r="346" spans="1:20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3"/>
      <c r="T346" s="3"/>
    </row>
    <row r="347" spans="1:20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3"/>
      <c r="T347" s="3"/>
    </row>
    <row r="348" spans="1:20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3"/>
      <c r="T348" s="3"/>
    </row>
    <row r="349" spans="1:20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3"/>
      <c r="T349" s="3"/>
    </row>
    <row r="350" spans="1:20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3"/>
      <c r="T350" s="3"/>
    </row>
    <row r="351" spans="1:20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3"/>
      <c r="T351" s="3"/>
    </row>
    <row r="352" spans="1:20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3"/>
      <c r="T352" s="3"/>
    </row>
    <row r="353" spans="1:20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3"/>
      <c r="T353" s="3"/>
    </row>
    <row r="354" spans="1:20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3"/>
      <c r="T354" s="3"/>
    </row>
    <row r="355" spans="1:20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3"/>
      <c r="T355" s="3"/>
    </row>
    <row r="356" spans="1:20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3"/>
      <c r="T356" s="3"/>
    </row>
    <row r="357" spans="1:20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3"/>
      <c r="T357" s="3"/>
    </row>
    <row r="358" spans="1:20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3"/>
      <c r="T358" s="3"/>
    </row>
    <row r="359" spans="1:20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3"/>
      <c r="T359" s="3"/>
    </row>
    <row r="360" spans="1:20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3"/>
      <c r="T360" s="3"/>
    </row>
    <row r="361" spans="1:20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3"/>
      <c r="T361" s="3"/>
    </row>
    <row r="362" spans="1:20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3"/>
      <c r="T362" s="3"/>
    </row>
    <row r="363" spans="1:20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3"/>
      <c r="T363" s="3"/>
    </row>
    <row r="364" spans="1:20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3"/>
      <c r="T364" s="3"/>
    </row>
    <row r="365" spans="1:20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3"/>
      <c r="T365" s="3"/>
    </row>
    <row r="366" spans="1:20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3"/>
      <c r="T366" s="3"/>
    </row>
    <row r="367" spans="1:20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3"/>
      <c r="T367" s="3"/>
    </row>
    <row r="368" spans="1:20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3"/>
      <c r="T368" s="3"/>
    </row>
    <row r="369" spans="1:20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3"/>
      <c r="T369" s="3"/>
    </row>
    <row r="370" spans="1:20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3"/>
      <c r="T370" s="3"/>
    </row>
    <row r="371" spans="1:20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3"/>
      <c r="T371" s="3"/>
    </row>
    <row r="372" spans="1:20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3"/>
      <c r="T372" s="3"/>
    </row>
    <row r="373" spans="1:20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3"/>
      <c r="T373" s="3"/>
    </row>
    <row r="374" spans="1:20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3"/>
      <c r="T374" s="3"/>
    </row>
    <row r="375" spans="1:20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3"/>
      <c r="T375" s="3"/>
    </row>
    <row r="376" spans="1:20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3"/>
      <c r="T376" s="3"/>
    </row>
    <row r="377" spans="1:20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3"/>
      <c r="T377" s="3"/>
    </row>
    <row r="378" spans="1:20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3"/>
      <c r="T378" s="3"/>
    </row>
    <row r="379" spans="1:20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3"/>
      <c r="T379" s="3"/>
    </row>
    <row r="380" spans="1:20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3"/>
      <c r="T380" s="3"/>
    </row>
    <row r="381" spans="1:20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3"/>
      <c r="T381" s="3"/>
    </row>
    <row r="382" spans="1:20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3"/>
      <c r="T382" s="3"/>
    </row>
    <row r="383" spans="1:20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3"/>
      <c r="T383" s="3"/>
    </row>
    <row r="384" spans="1:20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3"/>
      <c r="T384" s="3"/>
    </row>
    <row r="385" spans="1:20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3"/>
      <c r="T385" s="3"/>
    </row>
    <row r="386" spans="1:20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3"/>
      <c r="T386" s="3"/>
    </row>
    <row r="387" spans="1:20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3"/>
      <c r="T387" s="3"/>
    </row>
    <row r="388" spans="1:20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3"/>
      <c r="T388" s="3"/>
    </row>
    <row r="389" spans="1:20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3"/>
      <c r="T389" s="3"/>
    </row>
    <row r="390" spans="1:20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3"/>
      <c r="T390" s="3"/>
    </row>
    <row r="391" spans="1:20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3"/>
      <c r="T391" s="3"/>
    </row>
    <row r="392" spans="1:20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3"/>
      <c r="T392" s="3"/>
    </row>
    <row r="393" spans="1:20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3"/>
      <c r="T393" s="3"/>
    </row>
    <row r="394" spans="1:20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3"/>
      <c r="T394" s="3"/>
    </row>
    <row r="395" spans="1:20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3"/>
      <c r="T395" s="3"/>
    </row>
    <row r="396" spans="1:20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3"/>
      <c r="T396" s="3"/>
    </row>
    <row r="397" spans="1:20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3"/>
      <c r="T397" s="3"/>
    </row>
    <row r="398" spans="1:20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3"/>
      <c r="T398" s="3"/>
    </row>
    <row r="399" spans="1:20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3"/>
      <c r="T399" s="3"/>
    </row>
    <row r="400" spans="1:20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3"/>
      <c r="T400" s="3"/>
    </row>
    <row r="401" spans="1:20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3"/>
      <c r="T401" s="3"/>
    </row>
    <row r="402" spans="1:20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3"/>
      <c r="T402" s="3"/>
    </row>
    <row r="403" spans="1:20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3"/>
      <c r="T403" s="3"/>
    </row>
    <row r="404" spans="1:20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3"/>
      <c r="T404" s="3"/>
    </row>
    <row r="405" spans="1:20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3"/>
      <c r="T405" s="3"/>
    </row>
    <row r="406" spans="1:20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3"/>
      <c r="T406" s="3"/>
    </row>
    <row r="407" spans="1:20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3"/>
      <c r="T407" s="3"/>
    </row>
    <row r="408" spans="1:20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3"/>
      <c r="T408" s="3"/>
    </row>
    <row r="409" spans="1:20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3"/>
      <c r="T409" s="3"/>
    </row>
    <row r="410" spans="1:20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3"/>
      <c r="T410" s="3"/>
    </row>
    <row r="411" spans="1:20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3"/>
      <c r="T411" s="3"/>
    </row>
    <row r="412" spans="1:20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3"/>
      <c r="T412" s="3"/>
    </row>
    <row r="413" spans="1:20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3"/>
      <c r="T413" s="3"/>
    </row>
    <row r="414" spans="1:20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3"/>
      <c r="T414" s="3"/>
    </row>
    <row r="415" spans="1:20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3"/>
      <c r="T415" s="3"/>
    </row>
    <row r="416" spans="1:20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3"/>
      <c r="T416" s="3"/>
    </row>
    <row r="417" spans="1:20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3"/>
      <c r="T417" s="3"/>
    </row>
    <row r="418" spans="1:20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3"/>
      <c r="T418" s="3"/>
    </row>
    <row r="419" spans="1:20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3"/>
      <c r="T419" s="3"/>
    </row>
    <row r="420" spans="1:20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3"/>
      <c r="T420" s="3"/>
    </row>
    <row r="421" spans="1:20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3"/>
      <c r="T421" s="3"/>
    </row>
    <row r="422" spans="1:20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3"/>
      <c r="T422" s="3"/>
    </row>
    <row r="423" spans="1:20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3"/>
      <c r="T423" s="3"/>
    </row>
    <row r="424" spans="1:20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3"/>
      <c r="T424" s="3"/>
    </row>
    <row r="425" spans="1:20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3"/>
      <c r="T425" s="3"/>
    </row>
    <row r="426" spans="1:20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3"/>
      <c r="T426" s="3"/>
    </row>
    <row r="427" spans="1:20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3"/>
      <c r="T427" s="3"/>
    </row>
    <row r="428" spans="1:20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3"/>
      <c r="T428" s="3"/>
    </row>
    <row r="429" spans="1:20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3"/>
      <c r="T429" s="3"/>
    </row>
    <row r="430" spans="1:20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3"/>
      <c r="T430" s="3"/>
    </row>
    <row r="431" spans="1:20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3"/>
      <c r="T431" s="3"/>
    </row>
    <row r="432" spans="1:20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3"/>
      <c r="T432" s="3"/>
    </row>
    <row r="433" spans="1:20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3"/>
      <c r="T433" s="3"/>
    </row>
    <row r="434" spans="1:20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3"/>
      <c r="T434" s="3"/>
    </row>
    <row r="435" spans="1:20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3"/>
      <c r="T435" s="3"/>
    </row>
    <row r="436" spans="1:20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3"/>
      <c r="T436" s="3"/>
    </row>
    <row r="437" spans="1:20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3"/>
      <c r="T437" s="3"/>
    </row>
    <row r="438" spans="1:20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3"/>
      <c r="T438" s="3"/>
    </row>
    <row r="439" spans="1:20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3"/>
      <c r="T439" s="3"/>
    </row>
    <row r="440" spans="1:20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3"/>
      <c r="T440" s="3"/>
    </row>
    <row r="441" spans="1:20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3"/>
      <c r="T441" s="3"/>
    </row>
    <row r="442" spans="1:20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3"/>
      <c r="T442" s="3"/>
    </row>
    <row r="443" spans="1:20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3"/>
      <c r="T443" s="3"/>
    </row>
    <row r="444" spans="1:20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3"/>
      <c r="T444" s="3"/>
    </row>
    <row r="445" spans="1:20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3"/>
      <c r="T445" s="3"/>
    </row>
    <row r="446" spans="1:20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3"/>
      <c r="T446" s="3"/>
    </row>
    <row r="447" spans="1:20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3"/>
      <c r="T447" s="3"/>
    </row>
    <row r="448" spans="1:20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3"/>
      <c r="T448" s="3"/>
    </row>
    <row r="449" spans="1:20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3"/>
      <c r="T449" s="3"/>
    </row>
    <row r="450" spans="1:20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3"/>
      <c r="T450" s="3"/>
    </row>
    <row r="451" spans="1:20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3"/>
      <c r="T451" s="3"/>
    </row>
    <row r="452" spans="1:20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3"/>
      <c r="T452" s="3"/>
    </row>
    <row r="453" spans="1:20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3"/>
      <c r="T453" s="3"/>
    </row>
    <row r="454" spans="1:20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3"/>
      <c r="T454" s="3"/>
    </row>
    <row r="455" spans="1:20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3"/>
      <c r="T455" s="3"/>
    </row>
    <row r="456" spans="1:20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3"/>
      <c r="T456" s="3"/>
    </row>
    <row r="457" spans="1:20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3"/>
      <c r="T457" s="3"/>
    </row>
    <row r="458" spans="1:20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3"/>
      <c r="T458" s="3"/>
    </row>
    <row r="459" spans="1:20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3"/>
      <c r="T459" s="3"/>
    </row>
    <row r="460" spans="1:20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3"/>
      <c r="T460" s="3"/>
    </row>
    <row r="461" spans="1:20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3"/>
      <c r="T461" s="3"/>
    </row>
    <row r="462" spans="1:20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3"/>
      <c r="T462" s="3"/>
    </row>
    <row r="463" spans="1:20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3"/>
      <c r="T463" s="3"/>
    </row>
    <row r="464" spans="1:20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3"/>
      <c r="T464" s="3"/>
    </row>
    <row r="465" spans="1:20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3"/>
      <c r="T465" s="3"/>
    </row>
    <row r="466" spans="1:20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3"/>
      <c r="T466" s="3"/>
    </row>
    <row r="467" spans="1:20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3"/>
      <c r="T467" s="3"/>
    </row>
    <row r="468" spans="1:20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3"/>
      <c r="T468" s="3"/>
    </row>
    <row r="469" spans="1:20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3"/>
      <c r="T469" s="3"/>
    </row>
    <row r="470" spans="1:20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3"/>
      <c r="T470" s="3"/>
    </row>
    <row r="471" spans="1:20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3"/>
      <c r="T471" s="3"/>
    </row>
    <row r="472" spans="1:20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3"/>
      <c r="T472" s="3"/>
    </row>
    <row r="473" spans="1:20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3"/>
      <c r="T473" s="3"/>
    </row>
    <row r="474" spans="1:20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3"/>
      <c r="T474" s="3"/>
    </row>
    <row r="475" spans="1:20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3"/>
      <c r="T475" s="3"/>
    </row>
    <row r="476" spans="1:20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3"/>
      <c r="T476" s="3"/>
    </row>
    <row r="477" spans="1:20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3"/>
      <c r="T477" s="3"/>
    </row>
    <row r="478" spans="1:20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3"/>
      <c r="T478" s="3"/>
    </row>
    <row r="479" spans="1:20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3"/>
      <c r="T479" s="3"/>
    </row>
    <row r="480" spans="1:20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3"/>
      <c r="T480" s="3"/>
    </row>
    <row r="481" spans="1:20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3"/>
      <c r="T481" s="3"/>
    </row>
    <row r="482" spans="1:20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3"/>
      <c r="T482" s="3"/>
    </row>
    <row r="483" spans="1:20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3"/>
      <c r="T483" s="3"/>
    </row>
    <row r="484" spans="1:20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3"/>
      <c r="T484" s="3"/>
    </row>
    <row r="485" spans="1:20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3"/>
      <c r="T485" s="3"/>
    </row>
    <row r="486" spans="1:20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3"/>
      <c r="T486" s="3"/>
    </row>
    <row r="487" spans="1:20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3"/>
      <c r="T487" s="3"/>
    </row>
    <row r="488" spans="1:20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3"/>
      <c r="T488" s="3"/>
    </row>
    <row r="489" spans="1:20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3"/>
      <c r="T489" s="3"/>
    </row>
    <row r="490" spans="1:20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3"/>
      <c r="T490" s="3"/>
    </row>
    <row r="491" spans="1:20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3"/>
      <c r="T491" s="3"/>
    </row>
    <row r="492" spans="1:20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3"/>
      <c r="T492" s="3"/>
    </row>
    <row r="493" spans="1:20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3"/>
      <c r="T493" s="3"/>
    </row>
    <row r="494" spans="1:20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3"/>
      <c r="T494" s="3"/>
    </row>
    <row r="495" spans="1:20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3"/>
      <c r="T495" s="3"/>
    </row>
    <row r="496" spans="1:20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3"/>
      <c r="T496" s="3"/>
    </row>
    <row r="497" spans="1:20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3"/>
      <c r="T497" s="3"/>
    </row>
    <row r="498" spans="1:20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3"/>
      <c r="T498" s="3"/>
    </row>
    <row r="499" spans="1:20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3"/>
      <c r="T499" s="3"/>
    </row>
    <row r="500" spans="1:20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3"/>
      <c r="T500" s="3"/>
    </row>
    <row r="501" spans="1:20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3"/>
      <c r="T501" s="3"/>
    </row>
    <row r="502" spans="1:20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3"/>
      <c r="T502" s="3"/>
    </row>
    <row r="503" spans="1:20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3"/>
      <c r="T503" s="3"/>
    </row>
    <row r="504" spans="1:20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3"/>
      <c r="T504" s="3"/>
    </row>
    <row r="505" spans="1:20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3"/>
      <c r="T505" s="3"/>
    </row>
    <row r="506" spans="1:20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3"/>
      <c r="T506" s="3"/>
    </row>
    <row r="507" spans="1:20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3"/>
      <c r="T507" s="3"/>
    </row>
    <row r="508" spans="1:20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3"/>
      <c r="T508" s="3"/>
    </row>
    <row r="509" spans="1:20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3"/>
      <c r="T509" s="3"/>
    </row>
    <row r="510" spans="1:20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3"/>
      <c r="T510" s="3"/>
    </row>
    <row r="511" spans="1:20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3"/>
      <c r="T511" s="3"/>
    </row>
    <row r="512" spans="1:20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3"/>
      <c r="T512" s="3"/>
    </row>
    <row r="513" spans="1:20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3"/>
      <c r="T513" s="3"/>
    </row>
    <row r="514" spans="1:20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3"/>
      <c r="T514" s="3"/>
    </row>
    <row r="515" spans="1:20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3"/>
      <c r="T515" s="3"/>
    </row>
    <row r="516" spans="1:20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3"/>
      <c r="T516" s="3"/>
    </row>
    <row r="517" spans="1:20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3"/>
      <c r="T517" s="3"/>
    </row>
    <row r="518" spans="1:20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3"/>
      <c r="T518" s="3"/>
    </row>
    <row r="519" spans="1:20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3"/>
      <c r="T519" s="3"/>
    </row>
    <row r="520" spans="1:20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3"/>
      <c r="T520" s="3"/>
    </row>
    <row r="521" spans="1:20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3"/>
      <c r="T521" s="3"/>
    </row>
    <row r="522" spans="1:20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3"/>
      <c r="T522" s="3"/>
    </row>
    <row r="523" spans="1:20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3"/>
      <c r="T523" s="3"/>
    </row>
    <row r="524" spans="1:20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3"/>
      <c r="T524" s="3"/>
    </row>
    <row r="525" spans="1:20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3"/>
      <c r="T525" s="3"/>
    </row>
    <row r="526" spans="1:20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3"/>
      <c r="T526" s="3"/>
    </row>
    <row r="527" spans="1:20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3"/>
      <c r="T527" s="3"/>
    </row>
    <row r="528" spans="1:20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3"/>
      <c r="T528" s="3"/>
    </row>
    <row r="529" spans="1:20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3"/>
      <c r="T529" s="3"/>
    </row>
    <row r="530" spans="1:20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3"/>
      <c r="T530" s="3"/>
    </row>
    <row r="531" spans="1:20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3"/>
      <c r="T531" s="3"/>
    </row>
    <row r="532" spans="1:20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3"/>
      <c r="T532" s="3"/>
    </row>
    <row r="533" spans="1:20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3"/>
      <c r="T533" s="3"/>
    </row>
    <row r="534" spans="1:20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3"/>
      <c r="T534" s="3"/>
    </row>
    <row r="535" spans="1:20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3"/>
      <c r="T535" s="3"/>
    </row>
    <row r="536" spans="1:20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3"/>
      <c r="T536" s="3"/>
    </row>
    <row r="537" spans="1:20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3"/>
      <c r="T537" s="3"/>
    </row>
    <row r="538" spans="1:20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3"/>
      <c r="T538" s="3"/>
    </row>
    <row r="539" spans="1:20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3"/>
      <c r="T539" s="3"/>
    </row>
    <row r="540" spans="1:20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3"/>
      <c r="T540" s="3"/>
    </row>
    <row r="541" spans="1:20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3"/>
      <c r="T541" s="3"/>
    </row>
    <row r="542" spans="1:20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3"/>
      <c r="T542" s="3"/>
    </row>
    <row r="543" spans="1:20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3"/>
      <c r="T543" s="3"/>
    </row>
    <row r="544" spans="1:20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3"/>
      <c r="T544" s="3"/>
    </row>
    <row r="545" spans="1:20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3"/>
      <c r="T545" s="3"/>
    </row>
    <row r="546" spans="1:20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3"/>
      <c r="T546" s="3"/>
    </row>
    <row r="547" spans="1:20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3"/>
      <c r="T547" s="3"/>
    </row>
    <row r="548" spans="1:20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3"/>
      <c r="T548" s="3"/>
    </row>
    <row r="549" spans="1:20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3"/>
      <c r="T549" s="3"/>
    </row>
    <row r="550" spans="1:20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3"/>
      <c r="T550" s="3"/>
    </row>
    <row r="551" spans="1:20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3"/>
      <c r="T551" s="3"/>
    </row>
    <row r="552" spans="1:20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3"/>
      <c r="T552" s="3"/>
    </row>
    <row r="553" spans="1:20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3"/>
      <c r="T553" s="3"/>
    </row>
    <row r="554" spans="1:20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3"/>
      <c r="T554" s="3"/>
    </row>
    <row r="555" spans="1:20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3"/>
      <c r="T555" s="3"/>
    </row>
    <row r="556" spans="1:20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3"/>
      <c r="T556" s="3"/>
    </row>
    <row r="557" spans="1:20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3"/>
      <c r="T557" s="3"/>
    </row>
    <row r="558" spans="1:20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3"/>
      <c r="T558" s="3"/>
    </row>
    <row r="559" spans="1:20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3"/>
      <c r="T559" s="3"/>
    </row>
    <row r="560" spans="1:20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3"/>
      <c r="T560" s="3"/>
    </row>
    <row r="561" spans="1:20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3"/>
      <c r="T561" s="3"/>
    </row>
    <row r="562" spans="1:20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3"/>
      <c r="T562" s="3"/>
    </row>
    <row r="563" spans="1:20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3"/>
      <c r="T563" s="3"/>
    </row>
    <row r="564" spans="1:20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3"/>
      <c r="T564" s="3"/>
    </row>
    <row r="565" spans="1:20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3"/>
      <c r="T565" s="3"/>
    </row>
    <row r="566" spans="1:20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3"/>
      <c r="T566" s="3"/>
    </row>
    <row r="567" spans="1:20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3"/>
      <c r="T567" s="3"/>
    </row>
    <row r="568" spans="1:20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3"/>
      <c r="T568" s="3"/>
    </row>
    <row r="569" spans="1:20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3"/>
      <c r="T569" s="3"/>
    </row>
    <row r="570" spans="1:20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3"/>
      <c r="T570" s="3"/>
    </row>
    <row r="571" spans="1:20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3"/>
      <c r="T571" s="3"/>
    </row>
    <row r="572" spans="1:20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3"/>
      <c r="T572" s="3"/>
    </row>
    <row r="573" spans="1:20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3"/>
      <c r="T573" s="3"/>
    </row>
    <row r="574" spans="1:20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3"/>
      <c r="T574" s="3"/>
    </row>
    <row r="575" spans="1:20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3"/>
      <c r="T575" s="3"/>
    </row>
    <row r="576" spans="1:20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3"/>
      <c r="T576" s="3"/>
    </row>
    <row r="577" spans="1:20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3"/>
      <c r="T577" s="3"/>
    </row>
    <row r="578" spans="1:20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3"/>
      <c r="T578" s="3"/>
    </row>
    <row r="579" spans="1:20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3"/>
      <c r="T579" s="3"/>
    </row>
    <row r="580" spans="1:20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3"/>
      <c r="T580" s="3"/>
    </row>
    <row r="581" spans="1:20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3"/>
      <c r="T581" s="3"/>
    </row>
    <row r="582" spans="1:20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3"/>
      <c r="T582" s="3"/>
    </row>
    <row r="583" spans="1:20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3"/>
      <c r="T583" s="3"/>
    </row>
    <row r="584" spans="1:20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3"/>
      <c r="T584" s="3"/>
    </row>
    <row r="585" spans="1:20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3"/>
      <c r="T585" s="3"/>
    </row>
    <row r="586" spans="1:20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3"/>
      <c r="T586" s="3"/>
    </row>
    <row r="587" spans="1:20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3"/>
      <c r="T587" s="3"/>
    </row>
    <row r="588" spans="1:20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3"/>
      <c r="T588" s="3"/>
    </row>
    <row r="589" spans="1:20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3"/>
      <c r="T589" s="3"/>
    </row>
    <row r="590" spans="1:20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3"/>
      <c r="T590" s="3"/>
    </row>
    <row r="591" spans="1:20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3"/>
      <c r="T591" s="3"/>
    </row>
    <row r="592" spans="1:20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3"/>
      <c r="T592" s="3"/>
    </row>
    <row r="593" spans="1:20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3"/>
      <c r="T593" s="3"/>
    </row>
    <row r="594" spans="1:20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3"/>
      <c r="T594" s="3"/>
    </row>
    <row r="595" spans="1:20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3"/>
      <c r="T595" s="3"/>
    </row>
    <row r="596" spans="1:20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3"/>
      <c r="T596" s="3"/>
    </row>
    <row r="597" spans="1:20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3"/>
      <c r="T597" s="3"/>
    </row>
    <row r="598" spans="1:20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3"/>
      <c r="T598" s="3"/>
    </row>
    <row r="599" spans="1:20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3"/>
      <c r="T599" s="3"/>
    </row>
    <row r="600" spans="1:20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3"/>
      <c r="T600" s="3"/>
    </row>
    <row r="601" spans="1:20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3"/>
      <c r="T601" s="3"/>
    </row>
    <row r="602" spans="1:20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3"/>
      <c r="T602" s="3"/>
    </row>
    <row r="603" spans="1:20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3"/>
      <c r="T603" s="3"/>
    </row>
    <row r="604" spans="1:20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3"/>
      <c r="T604" s="3"/>
    </row>
    <row r="605" spans="1:20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3"/>
      <c r="T605" s="3"/>
    </row>
    <row r="606" spans="1:20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3"/>
      <c r="T606" s="3"/>
    </row>
    <row r="607" spans="1:20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3"/>
      <c r="T607" s="3"/>
    </row>
    <row r="608" spans="1:20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3"/>
      <c r="T608" s="3"/>
    </row>
    <row r="609" spans="1:20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3"/>
      <c r="T609" s="3"/>
    </row>
    <row r="610" spans="1:20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3"/>
      <c r="T610" s="3"/>
    </row>
    <row r="611" spans="1:20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3"/>
      <c r="T611" s="3"/>
    </row>
    <row r="612" spans="1:20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3"/>
      <c r="T612" s="3"/>
    </row>
    <row r="613" spans="1:20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3"/>
      <c r="T613" s="3"/>
    </row>
    <row r="614" spans="1:20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3"/>
      <c r="T614" s="3"/>
    </row>
    <row r="615" spans="1:20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3"/>
      <c r="T615" s="3"/>
    </row>
    <row r="616" spans="1:20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3"/>
      <c r="T616" s="3"/>
    </row>
    <row r="617" spans="1:20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3"/>
      <c r="T617" s="3"/>
    </row>
    <row r="618" spans="1:20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3"/>
      <c r="T618" s="3"/>
    </row>
    <row r="619" spans="1:20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3"/>
      <c r="T619" s="3"/>
    </row>
    <row r="620" spans="1:20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3"/>
      <c r="T620" s="3"/>
    </row>
    <row r="621" spans="1:20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3"/>
      <c r="T621" s="3"/>
    </row>
    <row r="622" spans="1:20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3"/>
      <c r="T622" s="3"/>
    </row>
    <row r="623" spans="1:20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3"/>
      <c r="T623" s="3"/>
    </row>
    <row r="624" spans="1:20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3"/>
      <c r="T624" s="3"/>
    </row>
    <row r="625" spans="1:20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3"/>
      <c r="T625" s="3"/>
    </row>
    <row r="626" spans="1:20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3"/>
      <c r="T626" s="3"/>
    </row>
    <row r="627" spans="1:20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3"/>
      <c r="T627" s="3"/>
    </row>
    <row r="628" spans="1:20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3"/>
      <c r="T628" s="3"/>
    </row>
    <row r="629" spans="1:20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3"/>
      <c r="T629" s="3"/>
    </row>
    <row r="630" spans="1:20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3"/>
      <c r="T630" s="3"/>
    </row>
    <row r="631" spans="1:20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3"/>
      <c r="T631" s="3"/>
    </row>
    <row r="632" spans="1:20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3"/>
      <c r="T632" s="3"/>
    </row>
    <row r="633" spans="1:20" ht="1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20" ht="1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20" ht="1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20" ht="1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20" ht="1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20" ht="1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20" ht="1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20" ht="1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</sheetData>
  <mergeCells count="16">
    <mergeCell ref="C13:F13"/>
    <mergeCell ref="A1:K1"/>
    <mergeCell ref="A2:K2"/>
    <mergeCell ref="C5:F5"/>
    <mergeCell ref="D8:F8"/>
    <mergeCell ref="D10:F10"/>
    <mergeCell ref="D32:F32"/>
    <mergeCell ref="D35:F35"/>
    <mergeCell ref="C39:F39"/>
    <mergeCell ref="C42:F42"/>
    <mergeCell ref="C15:F15"/>
    <mergeCell ref="C17:F17"/>
    <mergeCell ref="C19:F19"/>
    <mergeCell ref="C22:F22"/>
    <mergeCell ref="A25:K25"/>
    <mergeCell ref="C28:F28"/>
  </mergeCells>
  <pageMargins left="0.2" right="0.2" top="0.75" bottom="0.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topLeftCell="A19" zoomScale="130" zoomScaleSheetLayoutView="130" workbookViewId="0">
      <selection activeCell="C11" sqref="C11"/>
    </sheetView>
  </sheetViews>
  <sheetFormatPr defaultRowHeight="15"/>
  <cols>
    <col min="1" max="1" width="30.5703125" customWidth="1"/>
    <col min="2" max="2" width="15.42578125" customWidth="1"/>
    <col min="3" max="3" width="18.140625" customWidth="1"/>
    <col min="4" max="4" width="12.5703125" customWidth="1"/>
    <col min="5" max="5" width="14.5703125" customWidth="1"/>
    <col min="6" max="6" width="16.7109375" customWidth="1"/>
    <col min="7" max="7" width="18.85546875" customWidth="1"/>
  </cols>
  <sheetData>
    <row r="1" spans="1:11" ht="15" customHeight="1">
      <c r="A1" s="59" t="s">
        <v>27</v>
      </c>
      <c r="B1" s="59"/>
      <c r="C1" s="59"/>
      <c r="D1" s="59"/>
      <c r="E1" s="19"/>
      <c r="F1" s="19"/>
      <c r="G1" s="19"/>
    </row>
    <row r="2" spans="1:11" ht="15" customHeight="1">
      <c r="A2" s="19" t="s">
        <v>28</v>
      </c>
      <c r="B2" s="19"/>
      <c r="C2" s="19"/>
      <c r="D2" s="19"/>
      <c r="E2" s="19"/>
      <c r="F2" s="19"/>
      <c r="G2" s="19"/>
    </row>
    <row r="3" spans="1:11" ht="15" customHeight="1">
      <c r="A3" s="60" t="s">
        <v>29</v>
      </c>
      <c r="B3" s="60"/>
      <c r="C3" s="60"/>
      <c r="D3" s="60"/>
      <c r="E3" s="60"/>
      <c r="F3" s="60"/>
      <c r="G3" s="60"/>
    </row>
    <row r="4" spans="1:11" ht="15" customHeight="1">
      <c r="A4" s="60" t="s">
        <v>30</v>
      </c>
      <c r="B4" s="60"/>
      <c r="C4" s="60"/>
      <c r="D4" s="60"/>
      <c r="E4" s="60"/>
      <c r="F4" s="60"/>
      <c r="G4" s="60"/>
    </row>
    <row r="5" spans="1:11" ht="15" customHeight="1">
      <c r="A5" s="60" t="s">
        <v>31</v>
      </c>
      <c r="B5" s="60"/>
      <c r="C5" s="60"/>
      <c r="D5" s="60"/>
      <c r="E5" s="60"/>
      <c r="F5" s="60"/>
      <c r="G5" s="60"/>
      <c r="H5" s="20"/>
      <c r="I5" s="20"/>
      <c r="J5" s="20"/>
      <c r="K5" s="20"/>
    </row>
    <row r="6" spans="1:11" ht="15" customHeight="1">
      <c r="A6" s="19"/>
      <c r="B6" s="19"/>
      <c r="C6" s="19"/>
      <c r="D6" s="19"/>
      <c r="E6" s="19"/>
      <c r="F6" s="19"/>
      <c r="G6" s="19"/>
    </row>
    <row r="7" spans="1:11" ht="15" customHeight="1">
      <c r="A7" s="61" t="s">
        <v>32</v>
      </c>
      <c r="B7" s="62" t="s">
        <v>33</v>
      </c>
      <c r="C7" s="62"/>
      <c r="D7" s="61" t="s">
        <v>34</v>
      </c>
      <c r="E7" s="61" t="s">
        <v>35</v>
      </c>
      <c r="F7" s="63" t="s">
        <v>36</v>
      </c>
      <c r="G7" s="61" t="s">
        <v>37</v>
      </c>
    </row>
    <row r="8" spans="1:11" ht="15" customHeight="1">
      <c r="A8" s="61"/>
      <c r="B8" s="64" t="s">
        <v>38</v>
      </c>
      <c r="C8" s="63" t="s">
        <v>39</v>
      </c>
      <c r="D8" s="61"/>
      <c r="E8" s="61"/>
      <c r="F8" s="61"/>
      <c r="G8" s="61"/>
    </row>
    <row r="9" spans="1:11" ht="15" customHeight="1">
      <c r="A9" s="61"/>
      <c r="B9" s="62"/>
      <c r="C9" s="61"/>
      <c r="D9" s="61"/>
      <c r="E9" s="61"/>
      <c r="F9" s="61"/>
      <c r="G9" s="61"/>
    </row>
    <row r="10" spans="1:11" ht="15" customHeight="1">
      <c r="A10" s="61"/>
      <c r="B10" s="62"/>
      <c r="C10" s="61"/>
      <c r="D10" s="61"/>
      <c r="E10" s="61"/>
      <c r="F10" s="61"/>
      <c r="G10" s="61"/>
    </row>
    <row r="11" spans="1:11" ht="15" customHeight="1">
      <c r="A11" s="21" t="s">
        <v>40</v>
      </c>
      <c r="B11" s="22"/>
      <c r="C11" s="22"/>
      <c r="D11" s="22"/>
      <c r="E11" s="22"/>
      <c r="F11" s="22"/>
      <c r="G11" s="22"/>
    </row>
    <row r="12" spans="1:11" ht="15" customHeight="1">
      <c r="A12" s="23" t="s">
        <v>41</v>
      </c>
      <c r="B12" s="22">
        <v>5445684</v>
      </c>
      <c r="C12" s="22">
        <v>12963800.74</v>
      </c>
      <c r="D12" s="22"/>
      <c r="E12" s="22"/>
      <c r="F12" s="22"/>
      <c r="G12" s="24">
        <f>SUM(B12:F12)</f>
        <v>18409484.740000002</v>
      </c>
    </row>
    <row r="13" spans="1:11" ht="15" customHeight="1">
      <c r="A13" s="23" t="s">
        <v>42</v>
      </c>
      <c r="B13" s="22"/>
      <c r="C13" s="22">
        <f>4306914.36-257204.74</f>
        <v>4049709.62</v>
      </c>
      <c r="D13" s="22"/>
      <c r="E13" s="22"/>
      <c r="F13" s="22"/>
      <c r="G13" s="22">
        <f t="shared" ref="G13:G20" si="0">SUM(B13:F13)</f>
        <v>4049709.62</v>
      </c>
    </row>
    <row r="14" spans="1:11" ht="15" customHeight="1">
      <c r="A14" s="25" t="s">
        <v>43</v>
      </c>
      <c r="B14" s="26"/>
      <c r="C14" s="26"/>
      <c r="D14" s="26"/>
      <c r="E14" s="26"/>
      <c r="F14" s="26"/>
      <c r="G14" s="22">
        <f t="shared" si="0"/>
        <v>0</v>
      </c>
    </row>
    <row r="15" spans="1:11" ht="15" customHeight="1">
      <c r="A15" s="27" t="s">
        <v>44</v>
      </c>
      <c r="B15" s="28"/>
      <c r="C15" s="28"/>
      <c r="D15" s="28"/>
      <c r="E15" s="28"/>
      <c r="F15" s="28">
        <v>252805.22</v>
      </c>
      <c r="G15" s="22">
        <f t="shared" si="0"/>
        <v>252805.22</v>
      </c>
    </row>
    <row r="16" spans="1:11" ht="15" customHeight="1">
      <c r="A16" s="27" t="s">
        <v>45</v>
      </c>
      <c r="B16" s="28"/>
      <c r="C16" s="28"/>
      <c r="D16" s="28"/>
      <c r="E16" s="28"/>
      <c r="F16" s="28">
        <v>191631</v>
      </c>
      <c r="G16" s="22">
        <f t="shared" si="0"/>
        <v>191631</v>
      </c>
    </row>
    <row r="17" spans="1:7" ht="15" customHeight="1">
      <c r="A17" s="27" t="s">
        <v>46</v>
      </c>
      <c r="B17" s="28"/>
      <c r="C17" s="28"/>
      <c r="D17" s="28"/>
      <c r="E17" s="28"/>
      <c r="F17" s="28">
        <v>284045.28999999998</v>
      </c>
      <c r="G17" s="22">
        <f t="shared" si="0"/>
        <v>284045.28999999998</v>
      </c>
    </row>
    <row r="18" spans="1:7" ht="15" customHeight="1">
      <c r="A18" s="27" t="s">
        <v>47</v>
      </c>
      <c r="B18" s="28"/>
      <c r="C18" s="28"/>
      <c r="D18" s="28"/>
      <c r="E18" s="28">
        <v>1000</v>
      </c>
      <c r="F18" s="28">
        <v>6121604.5</v>
      </c>
      <c r="G18" s="22">
        <f t="shared" si="0"/>
        <v>6122604.5</v>
      </c>
    </row>
    <row r="19" spans="1:7" ht="15" customHeight="1">
      <c r="A19" s="27" t="s">
        <v>48</v>
      </c>
      <c r="B19" s="29"/>
      <c r="C19" s="29"/>
      <c r="D19" s="29"/>
      <c r="E19" s="29">
        <v>2146.8000000000002</v>
      </c>
      <c r="F19" s="29">
        <v>7071288.2000000002</v>
      </c>
      <c r="G19" s="22">
        <f t="shared" si="0"/>
        <v>7073435</v>
      </c>
    </row>
    <row r="20" spans="1:7" ht="15" customHeight="1">
      <c r="A20" s="30" t="s">
        <v>49</v>
      </c>
      <c r="B20" s="26"/>
      <c r="C20" s="31"/>
      <c r="D20" s="26"/>
      <c r="E20" s="31"/>
      <c r="F20" s="26"/>
      <c r="G20" s="22">
        <f t="shared" si="0"/>
        <v>0</v>
      </c>
    </row>
    <row r="21" spans="1:7" ht="15" customHeight="1">
      <c r="A21" s="21" t="s">
        <v>50</v>
      </c>
      <c r="B21" s="32">
        <f>SUM(B11:B20)</f>
        <v>5445684</v>
      </c>
      <c r="C21" s="32">
        <f t="shared" ref="C21:G21" si="1">SUM(C11:C20)</f>
        <v>17013510.359999999</v>
      </c>
      <c r="D21" s="32">
        <f t="shared" si="1"/>
        <v>0</v>
      </c>
      <c r="E21" s="32">
        <f t="shared" si="1"/>
        <v>3146.8</v>
      </c>
      <c r="F21" s="32">
        <f t="shared" si="1"/>
        <v>13921374.210000001</v>
      </c>
      <c r="G21" s="32">
        <f t="shared" si="1"/>
        <v>36383715.370000005</v>
      </c>
    </row>
    <row r="22" spans="1:7" ht="15" customHeight="1">
      <c r="A22" s="21" t="s">
        <v>51</v>
      </c>
      <c r="B22" s="32"/>
      <c r="C22" s="32"/>
      <c r="D22" s="32"/>
      <c r="E22" s="32"/>
      <c r="F22" s="32"/>
      <c r="G22" s="32"/>
    </row>
    <row r="23" spans="1:7" ht="15" customHeight="1">
      <c r="A23" s="21" t="s">
        <v>52</v>
      </c>
      <c r="B23" s="33"/>
      <c r="C23" s="34">
        <v>98806.5</v>
      </c>
      <c r="D23" s="32"/>
      <c r="E23" s="32"/>
      <c r="F23" s="33">
        <v>499169</v>
      </c>
      <c r="G23" s="22">
        <f t="shared" ref="G23:G32" si="2">SUM(B23:F23)</f>
        <v>597975.5</v>
      </c>
    </row>
    <row r="24" spans="1:7" ht="15" customHeight="1">
      <c r="A24" s="21" t="s">
        <v>53</v>
      </c>
      <c r="B24" s="33"/>
      <c r="C24" s="34">
        <v>126101.91</v>
      </c>
      <c r="D24" s="32"/>
      <c r="E24" s="32"/>
      <c r="F24" s="33">
        <v>655355.25</v>
      </c>
      <c r="G24" s="22">
        <f t="shared" si="2"/>
        <v>781457.16</v>
      </c>
    </row>
    <row r="25" spans="1:7" ht="15" customHeight="1">
      <c r="A25" s="21" t="s">
        <v>54</v>
      </c>
      <c r="B25" s="33">
        <v>5445656.4500000002</v>
      </c>
      <c r="C25" s="34">
        <f>19521+1265688.75+1661654</f>
        <v>2946863.75</v>
      </c>
      <c r="D25" s="32"/>
      <c r="E25" s="32"/>
      <c r="F25" s="33">
        <f>874200+3333640.5+2127997.3</f>
        <v>6335837.7999999998</v>
      </c>
      <c r="G25" s="22">
        <f t="shared" si="2"/>
        <v>14728358</v>
      </c>
    </row>
    <row r="26" spans="1:7" ht="15" customHeight="1">
      <c r="A26" s="21" t="s">
        <v>55</v>
      </c>
      <c r="B26" s="33"/>
      <c r="C26" s="34">
        <f>75000+1208762</f>
        <v>1283762</v>
      </c>
      <c r="D26" s="32"/>
      <c r="E26" s="32"/>
      <c r="F26" s="33">
        <v>1079700</v>
      </c>
      <c r="G26" s="22">
        <f t="shared" si="2"/>
        <v>2363462</v>
      </c>
    </row>
    <row r="27" spans="1:7" ht="15" customHeight="1">
      <c r="A27" s="21" t="s">
        <v>56</v>
      </c>
      <c r="B27" s="33"/>
      <c r="C27" s="34"/>
      <c r="D27" s="32"/>
      <c r="E27" s="32"/>
      <c r="F27" s="33"/>
      <c r="G27" s="22"/>
    </row>
    <row r="28" spans="1:7" ht="15" customHeight="1">
      <c r="A28" s="21" t="s">
        <v>57</v>
      </c>
      <c r="B28" s="33"/>
      <c r="C28" s="34">
        <f>380016+188064.3+136210+778910+669167+759469.54+736795+189734+297615.2</f>
        <v>4135981.04</v>
      </c>
      <c r="D28" s="32"/>
      <c r="E28" s="32"/>
      <c r="F28" s="33">
        <v>727292.5</v>
      </c>
      <c r="G28" s="22">
        <f t="shared" si="2"/>
        <v>4863273.54</v>
      </c>
    </row>
    <row r="29" spans="1:7" ht="15" customHeight="1">
      <c r="A29" s="21" t="s">
        <v>58</v>
      </c>
      <c r="B29" s="33"/>
      <c r="C29" s="34">
        <v>2048500</v>
      </c>
      <c r="D29" s="32"/>
      <c r="E29" s="32"/>
      <c r="F29" s="33"/>
      <c r="G29" s="22"/>
    </row>
    <row r="30" spans="1:7" ht="15" customHeight="1">
      <c r="A30" s="23" t="s">
        <v>59</v>
      </c>
      <c r="B30" s="24"/>
      <c r="C30" s="35">
        <v>988000</v>
      </c>
      <c r="D30" s="22"/>
      <c r="E30" s="22"/>
      <c r="F30" s="24"/>
      <c r="G30" s="22">
        <f t="shared" si="2"/>
        <v>988000</v>
      </c>
    </row>
    <row r="31" spans="1:7" ht="15" customHeight="1">
      <c r="A31" s="23" t="s">
        <v>60</v>
      </c>
      <c r="B31" s="24"/>
      <c r="C31" s="24"/>
      <c r="D31" s="22"/>
      <c r="E31" s="22"/>
      <c r="F31" s="22"/>
      <c r="G31" s="22"/>
    </row>
    <row r="32" spans="1:7" ht="15" customHeight="1">
      <c r="A32" s="23" t="s">
        <v>61</v>
      </c>
      <c r="B32" s="24">
        <f>SUM(B23:B31)</f>
        <v>5445656.4500000002</v>
      </c>
      <c r="C32" s="24">
        <f>SUM(C23:C31)</f>
        <v>11628015.199999999</v>
      </c>
      <c r="D32" s="22">
        <f>SUM(D23:D31)</f>
        <v>0</v>
      </c>
      <c r="E32" s="22">
        <f>SUM(E23:E31)</f>
        <v>0</v>
      </c>
      <c r="F32" s="22">
        <f>SUM(F23:F31)</f>
        <v>9297354.5500000007</v>
      </c>
      <c r="G32" s="22">
        <f t="shared" si="2"/>
        <v>26371026.199999999</v>
      </c>
    </row>
    <row r="33" spans="1:7" ht="15" customHeight="1">
      <c r="A33" s="23" t="s">
        <v>62</v>
      </c>
      <c r="B33" s="24">
        <f t="shared" ref="B33:G33" si="3">+B21-B32</f>
        <v>27.549999999813735</v>
      </c>
      <c r="C33" s="24">
        <f t="shared" si="3"/>
        <v>5385495.1600000001</v>
      </c>
      <c r="D33" s="22">
        <f t="shared" si="3"/>
        <v>0</v>
      </c>
      <c r="E33" s="22">
        <f t="shared" si="3"/>
        <v>3146.8</v>
      </c>
      <c r="F33" s="22">
        <f t="shared" si="3"/>
        <v>4624019.66</v>
      </c>
      <c r="G33" s="22">
        <f t="shared" si="3"/>
        <v>10012689.170000006</v>
      </c>
    </row>
    <row r="34" spans="1:7" ht="15" customHeight="1">
      <c r="A34" s="19"/>
      <c r="B34" s="19"/>
      <c r="C34" s="19"/>
      <c r="D34" s="19"/>
      <c r="E34" s="19"/>
      <c r="F34" s="19"/>
      <c r="G34" s="19"/>
    </row>
    <row r="35" spans="1:7" ht="15" customHeight="1">
      <c r="A35" s="57" t="s">
        <v>63</v>
      </c>
      <c r="B35" s="57"/>
      <c r="C35" s="57"/>
      <c r="D35" s="57"/>
      <c r="E35" s="57"/>
      <c r="F35" s="57"/>
      <c r="G35" s="57"/>
    </row>
    <row r="36" spans="1:7" ht="15" customHeight="1">
      <c r="A36" s="36"/>
      <c r="B36" s="36"/>
      <c r="C36" s="36"/>
      <c r="D36" s="36"/>
      <c r="E36" s="36"/>
      <c r="F36" s="36"/>
      <c r="G36" s="36"/>
    </row>
    <row r="37" spans="1:7" ht="15" customHeight="1">
      <c r="A37" s="19"/>
      <c r="B37" s="19"/>
      <c r="C37" s="37"/>
      <c r="D37" s="37"/>
      <c r="E37" s="37"/>
      <c r="F37" s="37"/>
      <c r="G37" s="37"/>
    </row>
    <row r="38" spans="1:7" ht="15" customHeight="1">
      <c r="A38" s="58" t="s">
        <v>64</v>
      </c>
      <c r="B38" s="58"/>
      <c r="C38" s="19"/>
      <c r="D38" s="19"/>
      <c r="E38" s="19"/>
      <c r="F38" s="19"/>
      <c r="G38" s="19"/>
    </row>
    <row r="39" spans="1:7" ht="15" customHeight="1">
      <c r="A39" s="58" t="s">
        <v>65</v>
      </c>
      <c r="B39" s="58"/>
      <c r="C39" s="19"/>
      <c r="D39" s="19"/>
      <c r="E39" s="19"/>
      <c r="F39" s="19"/>
      <c r="G39" s="19"/>
    </row>
    <row r="40" spans="1:7" ht="15" customHeight="1"/>
    <row r="41" spans="1:7" ht="15" customHeight="1"/>
    <row r="42" spans="1:7" ht="15" customHeight="1"/>
    <row r="43" spans="1:7" ht="15" customHeight="1"/>
    <row r="44" spans="1:7" ht="15" customHeight="1"/>
    <row r="45" spans="1:7" ht="15" customHeight="1"/>
    <row r="46" spans="1:7" ht="15" customHeight="1"/>
    <row r="47" spans="1:7" ht="15" customHeight="1"/>
    <row r="48" spans="1:7" ht="15" customHeight="1"/>
  </sheetData>
  <mergeCells count="15">
    <mergeCell ref="A35:G35"/>
    <mergeCell ref="A38:B38"/>
    <mergeCell ref="A39:B39"/>
    <mergeCell ref="A1:D1"/>
    <mergeCell ref="A3:G3"/>
    <mergeCell ref="A4:G4"/>
    <mergeCell ref="A5:G5"/>
    <mergeCell ref="A7:A10"/>
    <mergeCell ref="B7:C7"/>
    <mergeCell ref="D7:D10"/>
    <mergeCell ref="E7:E10"/>
    <mergeCell ref="F7:F10"/>
    <mergeCell ref="G7:G10"/>
    <mergeCell ref="B8:B10"/>
    <mergeCell ref="C8:C10"/>
  </mergeCells>
  <pageMargins left="1.25" right="0.5" top="0.5" bottom="0.25" header="0.31496062992126" footer="0.31496062992126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view="pageBreakPreview" topLeftCell="A21" zoomScale="130" zoomScaleSheetLayoutView="130" workbookViewId="0">
      <selection activeCell="F36" sqref="F36"/>
    </sheetView>
  </sheetViews>
  <sheetFormatPr defaultRowHeight="15"/>
  <cols>
    <col min="1" max="1" width="33.5703125" customWidth="1"/>
    <col min="2" max="2" width="13.28515625" customWidth="1"/>
    <col min="3" max="3" width="14.5703125" customWidth="1"/>
    <col min="4" max="4" width="12.7109375" customWidth="1"/>
    <col min="5" max="5" width="14.5703125" customWidth="1"/>
    <col min="6" max="6" width="14.85546875" customWidth="1"/>
    <col min="7" max="7" width="18.85546875" customWidth="1"/>
  </cols>
  <sheetData>
    <row r="1" spans="1:11" ht="14.1" customHeight="1">
      <c r="A1" s="59" t="s">
        <v>27</v>
      </c>
      <c r="B1" s="59"/>
      <c r="C1" s="59"/>
      <c r="D1" s="59"/>
      <c r="E1" s="19"/>
      <c r="F1" s="19"/>
      <c r="G1" s="19"/>
    </row>
    <row r="2" spans="1:11" ht="14.1" customHeight="1">
      <c r="A2" s="19" t="s">
        <v>28</v>
      </c>
      <c r="B2" s="19"/>
      <c r="C2" s="19"/>
      <c r="D2" s="19"/>
      <c r="E2" s="19"/>
      <c r="F2" s="19"/>
      <c r="G2" s="19"/>
    </row>
    <row r="3" spans="1:11" ht="14.1" customHeight="1">
      <c r="A3" s="60" t="s">
        <v>29</v>
      </c>
      <c r="B3" s="60"/>
      <c r="C3" s="60"/>
      <c r="D3" s="60"/>
      <c r="E3" s="60"/>
      <c r="F3" s="60"/>
      <c r="G3" s="60"/>
    </row>
    <row r="4" spans="1:11" ht="14.1" customHeight="1">
      <c r="A4" s="60" t="s">
        <v>68</v>
      </c>
      <c r="B4" s="60"/>
      <c r="C4" s="60"/>
      <c r="D4" s="60"/>
      <c r="E4" s="60"/>
      <c r="F4" s="60"/>
      <c r="G4" s="60"/>
    </row>
    <row r="5" spans="1:11" ht="14.1" customHeight="1">
      <c r="A5" s="60" t="s">
        <v>31</v>
      </c>
      <c r="B5" s="60"/>
      <c r="C5" s="60"/>
      <c r="D5" s="60"/>
      <c r="E5" s="60"/>
      <c r="F5" s="60"/>
      <c r="G5" s="60"/>
      <c r="H5" s="20"/>
      <c r="I5" s="20"/>
      <c r="J5" s="20"/>
      <c r="K5" s="20"/>
    </row>
    <row r="6" spans="1:11" ht="7.5" customHeight="1">
      <c r="A6" s="19"/>
      <c r="B6" s="19"/>
      <c r="C6" s="19"/>
      <c r="D6" s="19"/>
      <c r="E6" s="19"/>
      <c r="F6" s="19"/>
      <c r="G6" s="19"/>
    </row>
    <row r="7" spans="1:11" ht="14.1" customHeight="1">
      <c r="A7" s="61" t="s">
        <v>32</v>
      </c>
      <c r="B7" s="62" t="s">
        <v>33</v>
      </c>
      <c r="C7" s="62"/>
      <c r="D7" s="61" t="s">
        <v>34</v>
      </c>
      <c r="E7" s="61" t="s">
        <v>35</v>
      </c>
      <c r="F7" s="63" t="s">
        <v>36</v>
      </c>
      <c r="G7" s="61" t="s">
        <v>37</v>
      </c>
    </row>
    <row r="8" spans="1:11" ht="14.1" customHeight="1">
      <c r="A8" s="61"/>
      <c r="B8" s="64" t="s">
        <v>38</v>
      </c>
      <c r="C8" s="63" t="s">
        <v>39</v>
      </c>
      <c r="D8" s="61"/>
      <c r="E8" s="61"/>
      <c r="F8" s="61"/>
      <c r="G8" s="61"/>
    </row>
    <row r="9" spans="1:11" ht="14.1" customHeight="1">
      <c r="A9" s="61"/>
      <c r="B9" s="62"/>
      <c r="C9" s="61"/>
      <c r="D9" s="61"/>
      <c r="E9" s="61"/>
      <c r="F9" s="61"/>
      <c r="G9" s="61"/>
    </row>
    <row r="10" spans="1:11" ht="14.1" customHeight="1">
      <c r="A10" s="61"/>
      <c r="B10" s="62"/>
      <c r="C10" s="61"/>
      <c r="D10" s="61"/>
      <c r="E10" s="61"/>
      <c r="F10" s="61"/>
      <c r="G10" s="61"/>
    </row>
    <row r="11" spans="1:11" ht="14.1" customHeight="1">
      <c r="A11" s="21" t="s">
        <v>40</v>
      </c>
      <c r="B11" s="22"/>
      <c r="C11" s="22"/>
      <c r="D11" s="22"/>
      <c r="E11" s="22"/>
      <c r="F11" s="22"/>
      <c r="G11" s="22"/>
    </row>
    <row r="12" spans="1:11" ht="14.1" customHeight="1">
      <c r="A12" s="23" t="s">
        <v>41</v>
      </c>
      <c r="B12" s="40">
        <v>5825858</v>
      </c>
      <c r="C12" s="40">
        <v>13708016.119999999</v>
      </c>
      <c r="D12" s="22"/>
      <c r="E12" s="22"/>
      <c r="F12" s="22"/>
      <c r="G12" s="24">
        <f>SUM(B12:F12)</f>
        <v>19533874.119999997</v>
      </c>
    </row>
    <row r="13" spans="1:11" ht="14.1" customHeight="1">
      <c r="A13" s="23" t="s">
        <v>42</v>
      </c>
      <c r="B13" s="40"/>
      <c r="C13" s="40">
        <v>2262882.46</v>
      </c>
      <c r="D13" s="22"/>
      <c r="E13" s="22"/>
      <c r="F13" s="22"/>
      <c r="G13" s="22">
        <f t="shared" ref="G13:G20" si="0">SUM(B13:F13)</f>
        <v>2262882.46</v>
      </c>
    </row>
    <row r="14" spans="1:11" ht="14.1" customHeight="1">
      <c r="A14" s="25" t="s">
        <v>43</v>
      </c>
      <c r="B14" s="26"/>
      <c r="C14" s="26"/>
      <c r="D14" s="26"/>
      <c r="E14" s="26"/>
      <c r="F14" s="26"/>
      <c r="G14" s="22">
        <f t="shared" si="0"/>
        <v>0</v>
      </c>
    </row>
    <row r="15" spans="1:11" ht="14.1" customHeight="1">
      <c r="A15" s="41" t="s">
        <v>44</v>
      </c>
      <c r="B15" s="26"/>
      <c r="C15" s="26"/>
      <c r="D15" s="26"/>
      <c r="E15" s="26"/>
      <c r="F15" s="26">
        <v>140000</v>
      </c>
      <c r="G15" s="22">
        <f t="shared" si="0"/>
        <v>140000</v>
      </c>
    </row>
    <row r="16" spans="1:11" ht="14.1" customHeight="1">
      <c r="A16" s="41" t="s">
        <v>45</v>
      </c>
      <c r="B16" s="26"/>
      <c r="C16" s="26"/>
      <c r="D16" s="26"/>
      <c r="E16" s="26"/>
      <c r="F16" s="26">
        <v>16658.2</v>
      </c>
      <c r="G16" s="22">
        <f t="shared" si="0"/>
        <v>16658.2</v>
      </c>
    </row>
    <row r="17" spans="1:7" ht="14.1" customHeight="1">
      <c r="A17" s="41" t="s">
        <v>46</v>
      </c>
      <c r="B17" s="26"/>
      <c r="C17" s="26"/>
      <c r="D17" s="26"/>
      <c r="E17" s="26"/>
      <c r="F17" s="26">
        <v>2438125</v>
      </c>
      <c r="G17" s="22">
        <f t="shared" si="0"/>
        <v>2438125</v>
      </c>
    </row>
    <row r="18" spans="1:7" ht="14.1" customHeight="1">
      <c r="A18" s="41" t="s">
        <v>47</v>
      </c>
      <c r="B18" s="26"/>
      <c r="C18" s="26"/>
      <c r="D18" s="26"/>
      <c r="E18" s="26"/>
      <c r="F18" s="26">
        <v>1822160.46</v>
      </c>
      <c r="G18" s="22">
        <f t="shared" si="0"/>
        <v>1822160.46</v>
      </c>
    </row>
    <row r="19" spans="1:7" ht="14.1" customHeight="1">
      <c r="A19" s="41" t="s">
        <v>48</v>
      </c>
      <c r="B19" s="26"/>
      <c r="C19" s="26"/>
      <c r="D19" s="26"/>
      <c r="E19" s="26"/>
      <c r="F19" s="26">
        <v>3008294.13</v>
      </c>
      <c r="G19" s="22">
        <f t="shared" si="0"/>
        <v>3008294.13</v>
      </c>
    </row>
    <row r="20" spans="1:7" ht="14.1" customHeight="1">
      <c r="A20" s="30" t="s">
        <v>49</v>
      </c>
      <c r="B20" s="26"/>
      <c r="C20" s="31"/>
      <c r="D20" s="26"/>
      <c r="E20" s="31">
        <v>3146.8</v>
      </c>
      <c r="F20" s="26"/>
      <c r="G20" s="22">
        <f t="shared" si="0"/>
        <v>3146.8</v>
      </c>
    </row>
    <row r="21" spans="1:7" ht="14.1" customHeight="1">
      <c r="A21" s="21" t="s">
        <v>50</v>
      </c>
      <c r="B21" s="32">
        <f>SUM(B11:B20)</f>
        <v>5825858</v>
      </c>
      <c r="C21" s="32">
        <f t="shared" ref="C21:G21" si="1">SUM(C11:C20)</f>
        <v>15970898.579999998</v>
      </c>
      <c r="D21" s="32">
        <f t="shared" si="1"/>
        <v>0</v>
      </c>
      <c r="E21" s="32">
        <f>+E20</f>
        <v>3146.8</v>
      </c>
      <c r="F21" s="32">
        <f t="shared" si="1"/>
        <v>7425237.79</v>
      </c>
      <c r="G21" s="32">
        <f t="shared" si="1"/>
        <v>29225141.169999998</v>
      </c>
    </row>
    <row r="22" spans="1:7" ht="14.1" customHeight="1">
      <c r="A22" s="21" t="s">
        <v>51</v>
      </c>
      <c r="B22" s="32"/>
      <c r="C22" s="32"/>
      <c r="D22" s="32"/>
      <c r="E22" s="32"/>
      <c r="F22" s="32"/>
      <c r="G22" s="32"/>
    </row>
    <row r="23" spans="1:7" ht="14.1" customHeight="1">
      <c r="A23" s="21" t="s">
        <v>52</v>
      </c>
      <c r="B23" s="33"/>
      <c r="C23" s="34"/>
      <c r="D23" s="32"/>
      <c r="E23" s="32"/>
      <c r="F23" s="33"/>
      <c r="G23" s="22">
        <f t="shared" ref="G23:G36" si="2">SUM(B23:F23)</f>
        <v>0</v>
      </c>
    </row>
    <row r="24" spans="1:7" ht="14.1" customHeight="1">
      <c r="A24" s="21" t="s">
        <v>53</v>
      </c>
      <c r="B24" s="34"/>
      <c r="C24" s="34">
        <v>441008.42</v>
      </c>
      <c r="D24" s="42"/>
      <c r="E24" s="42"/>
      <c r="F24" s="34">
        <v>70013.75</v>
      </c>
      <c r="G24" s="22">
        <f t="shared" si="2"/>
        <v>511022.17</v>
      </c>
    </row>
    <row r="25" spans="1:7" ht="14.1" customHeight="1">
      <c r="A25" s="21" t="s">
        <v>54</v>
      </c>
      <c r="B25" s="34"/>
      <c r="C25" s="34">
        <v>2657039</v>
      </c>
      <c r="D25" s="42"/>
      <c r="E25" s="42"/>
      <c r="F25" s="34">
        <f>411521+1638986.25</f>
        <v>2050507.25</v>
      </c>
      <c r="G25" s="22">
        <f t="shared" si="2"/>
        <v>4707546.25</v>
      </c>
    </row>
    <row r="26" spans="1:7" ht="14.1" customHeight="1">
      <c r="A26" s="21" t="s">
        <v>55</v>
      </c>
      <c r="B26" s="34">
        <v>5433869.8499999996</v>
      </c>
      <c r="C26" s="34">
        <v>2173716</v>
      </c>
      <c r="D26" s="42"/>
      <c r="E26" s="42"/>
      <c r="F26" s="34"/>
      <c r="G26" s="22">
        <f t="shared" si="2"/>
        <v>7607585.8499999996</v>
      </c>
    </row>
    <row r="27" spans="1:7" ht="14.1" customHeight="1">
      <c r="A27" s="21" t="s">
        <v>69</v>
      </c>
      <c r="B27" s="34"/>
      <c r="C27" s="34">
        <v>73500</v>
      </c>
      <c r="D27" s="42"/>
      <c r="E27" s="42"/>
      <c r="F27" s="34"/>
      <c r="G27" s="22">
        <f t="shared" si="2"/>
        <v>73500</v>
      </c>
    </row>
    <row r="28" spans="1:7" ht="14.1" customHeight="1">
      <c r="A28" s="21" t="s">
        <v>70</v>
      </c>
      <c r="B28" s="34"/>
      <c r="C28" s="34">
        <f>257806+612991.9</f>
        <v>870797.9</v>
      </c>
      <c r="D28" s="42"/>
      <c r="E28" s="42"/>
      <c r="F28" s="34"/>
      <c r="G28" s="22">
        <f t="shared" si="2"/>
        <v>870797.9</v>
      </c>
    </row>
    <row r="29" spans="1:7" ht="14.1" customHeight="1">
      <c r="A29" s="21" t="s">
        <v>57</v>
      </c>
      <c r="B29" s="34"/>
      <c r="C29" s="34">
        <f>739948.94+133364</f>
        <v>873312.94</v>
      </c>
      <c r="D29" s="42"/>
      <c r="E29" s="42"/>
      <c r="F29" s="34">
        <f>771753.74+22510.6+1055000</f>
        <v>1849264.3399999999</v>
      </c>
      <c r="G29" s="22">
        <f t="shared" si="2"/>
        <v>2722577.28</v>
      </c>
    </row>
    <row r="30" spans="1:7" ht="14.1" customHeight="1">
      <c r="A30" s="21" t="s">
        <v>71</v>
      </c>
      <c r="B30" s="34"/>
      <c r="C30" s="34">
        <v>213570.5</v>
      </c>
      <c r="D30" s="42"/>
      <c r="E30" s="42"/>
      <c r="F30" s="34">
        <v>61386</v>
      </c>
      <c r="G30" s="22"/>
    </row>
    <row r="31" spans="1:7" ht="14.1" customHeight="1">
      <c r="A31" s="21" t="s">
        <v>72</v>
      </c>
      <c r="B31" s="34"/>
      <c r="C31" s="34">
        <f>139998+475000+195000</f>
        <v>809998</v>
      </c>
      <c r="D31" s="42"/>
      <c r="E31" s="42"/>
      <c r="F31" s="34">
        <f>38500+49000</f>
        <v>87500</v>
      </c>
      <c r="G31" s="22"/>
    </row>
    <row r="32" spans="1:7" ht="14.1" customHeight="1">
      <c r="A32" s="23" t="s">
        <v>73</v>
      </c>
      <c r="B32" s="34"/>
      <c r="C32" s="34">
        <v>195000</v>
      </c>
      <c r="D32" s="42"/>
      <c r="E32" s="42"/>
      <c r="F32" s="34">
        <v>98000</v>
      </c>
      <c r="G32" s="22"/>
    </row>
    <row r="33" spans="1:7" ht="14.1" customHeight="1">
      <c r="A33" s="23" t="s">
        <v>74</v>
      </c>
      <c r="B33" s="35"/>
      <c r="C33" s="35">
        <v>666910</v>
      </c>
      <c r="D33" s="40"/>
      <c r="E33" s="40"/>
      <c r="F33" s="35"/>
      <c r="G33" s="22">
        <f t="shared" si="2"/>
        <v>666910</v>
      </c>
    </row>
    <row r="34" spans="1:7" ht="14.1" customHeight="1">
      <c r="A34" s="23" t="s">
        <v>75</v>
      </c>
      <c r="B34" s="35"/>
      <c r="C34" s="35">
        <v>2782000</v>
      </c>
      <c r="D34" s="40"/>
      <c r="E34" s="40"/>
      <c r="F34" s="35"/>
      <c r="G34" s="22"/>
    </row>
    <row r="35" spans="1:7" ht="14.1" customHeight="1">
      <c r="A35" s="23" t="s">
        <v>60</v>
      </c>
      <c r="B35" s="24"/>
      <c r="C35" s="24"/>
      <c r="D35" s="22"/>
      <c r="E35" s="22"/>
      <c r="F35" s="22"/>
      <c r="G35" s="22"/>
    </row>
    <row r="36" spans="1:7" ht="14.1" customHeight="1">
      <c r="A36" s="23" t="s">
        <v>61</v>
      </c>
      <c r="B36" s="24">
        <f>SUM(B23:B35)</f>
        <v>5433869.8499999996</v>
      </c>
      <c r="C36" s="24">
        <f>SUM(C23:C35)</f>
        <v>11756852.76</v>
      </c>
      <c r="D36" s="22">
        <f>SUM(D23:D35)</f>
        <v>0</v>
      </c>
      <c r="E36" s="22">
        <f>SUM(E23:E35)</f>
        <v>0</v>
      </c>
      <c r="F36" s="22">
        <f>SUM(F23:F35)</f>
        <v>4216671.34</v>
      </c>
      <c r="G36" s="22">
        <f t="shared" si="2"/>
        <v>21407393.949999999</v>
      </c>
    </row>
    <row r="37" spans="1:7" ht="14.1" customHeight="1">
      <c r="A37" s="23" t="s">
        <v>62</v>
      </c>
      <c r="B37" s="24">
        <f t="shared" ref="B37:G37" si="3">+B21-B36</f>
        <v>391988.15000000037</v>
      </c>
      <c r="C37" s="24">
        <f t="shared" si="3"/>
        <v>4214045.8199999984</v>
      </c>
      <c r="D37" s="22">
        <f t="shared" si="3"/>
        <v>0</v>
      </c>
      <c r="E37" s="22">
        <f>+E20-E36</f>
        <v>3146.8</v>
      </c>
      <c r="F37" s="22">
        <f t="shared" si="3"/>
        <v>3208566.45</v>
      </c>
      <c r="G37" s="22">
        <f t="shared" si="3"/>
        <v>7817747.2199999988</v>
      </c>
    </row>
    <row r="38" spans="1:7" ht="14.1" customHeight="1">
      <c r="A38" s="19"/>
      <c r="B38" s="19"/>
      <c r="C38" s="19"/>
      <c r="D38" s="19"/>
      <c r="E38" s="19"/>
      <c r="F38" s="19"/>
      <c r="G38" s="19"/>
    </row>
    <row r="39" spans="1:7" ht="14.1" customHeight="1">
      <c r="A39" s="57" t="s">
        <v>76</v>
      </c>
      <c r="B39" s="57"/>
      <c r="C39" s="57"/>
      <c r="D39" s="57"/>
      <c r="E39" s="57"/>
      <c r="F39" s="57"/>
      <c r="G39" s="57"/>
    </row>
    <row r="40" spans="1:7" ht="14.1" customHeight="1">
      <c r="A40" s="38"/>
      <c r="B40" s="38"/>
      <c r="C40" s="38"/>
      <c r="D40" s="38"/>
      <c r="E40" s="38"/>
      <c r="F40" s="38"/>
      <c r="G40" s="38"/>
    </row>
    <row r="41" spans="1:7" ht="14.1" customHeight="1">
      <c r="A41" s="19"/>
      <c r="B41" s="19"/>
      <c r="C41" s="37"/>
      <c r="D41" s="37"/>
      <c r="E41" s="37"/>
      <c r="F41" s="37"/>
      <c r="G41" s="37"/>
    </row>
    <row r="42" spans="1:7" ht="14.1" customHeight="1">
      <c r="A42" s="58" t="s">
        <v>64</v>
      </c>
      <c r="B42" s="58"/>
      <c r="C42" s="19"/>
      <c r="D42" s="19"/>
      <c r="E42" s="19"/>
      <c r="F42" s="19"/>
      <c r="G42" s="19"/>
    </row>
    <row r="43" spans="1:7" ht="14.1" customHeight="1">
      <c r="A43" s="58" t="s">
        <v>65</v>
      </c>
      <c r="B43" s="58"/>
      <c r="C43" s="19"/>
      <c r="D43" s="19"/>
      <c r="E43" s="19"/>
      <c r="F43" s="19"/>
      <c r="G43" s="19"/>
    </row>
    <row r="44" spans="1:7" ht="14.1" customHeight="1"/>
    <row r="45" spans="1:7" ht="14.1" customHeight="1"/>
    <row r="46" spans="1:7" ht="14.1" customHeight="1"/>
    <row r="47" spans="1:7" ht="14.1" customHeight="1"/>
    <row r="48" spans="1:7" ht="14.1" customHeight="1"/>
    <row r="49" ht="14.1" customHeight="1"/>
    <row r="50" ht="15" customHeight="1"/>
    <row r="51" ht="15" customHeight="1"/>
    <row r="52" ht="15" customHeight="1"/>
  </sheetData>
  <mergeCells count="15">
    <mergeCell ref="A39:G39"/>
    <mergeCell ref="A42:B42"/>
    <mergeCell ref="A43:B43"/>
    <mergeCell ref="A1:D1"/>
    <mergeCell ref="A3:G3"/>
    <mergeCell ref="A4:G4"/>
    <mergeCell ref="A5:G5"/>
    <mergeCell ref="A7:A10"/>
    <mergeCell ref="B7:C7"/>
    <mergeCell ref="D7:D10"/>
    <mergeCell ref="E7:E10"/>
    <mergeCell ref="F7:F10"/>
    <mergeCell ref="G7:G10"/>
    <mergeCell ref="B8:B10"/>
    <mergeCell ref="C8:C10"/>
  </mergeCells>
  <pageMargins left="0.5" right="0.5" top="0.5" bottom="0.25" header="0.31496062992126" footer="0.31496062992126"/>
  <pageSetup paperSize="256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2"/>
  <sheetViews>
    <sheetView showGridLines="0" topLeftCell="A25" workbookViewId="0">
      <selection activeCell="L39" sqref="L39"/>
    </sheetView>
  </sheetViews>
  <sheetFormatPr defaultRowHeight="15"/>
  <cols>
    <col min="12" max="12" width="33.85546875" customWidth="1"/>
  </cols>
  <sheetData>
    <row r="1" spans="1:20" ht="43.5" customHeight="1">
      <c r="A1" s="49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4"/>
      <c r="M1" s="4"/>
      <c r="N1" s="2"/>
      <c r="O1" s="2"/>
      <c r="P1" s="2"/>
      <c r="Q1" s="2"/>
      <c r="R1" s="2"/>
      <c r="S1" s="3"/>
      <c r="T1" s="3"/>
    </row>
    <row r="2" spans="1:20" ht="30.75" customHeight="1">
      <c r="A2" s="52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4"/>
      <c r="M2" s="4"/>
      <c r="N2" s="2"/>
      <c r="O2" s="2"/>
      <c r="P2" s="2"/>
      <c r="Q2" s="2"/>
      <c r="R2" s="2"/>
      <c r="S2" s="3"/>
      <c r="T2" s="3"/>
    </row>
    <row r="3" spans="1:20" ht="15.75">
      <c r="A3" s="9" t="s">
        <v>0</v>
      </c>
      <c r="B3" s="6"/>
      <c r="C3" s="7"/>
      <c r="D3" s="7"/>
      <c r="E3" s="7"/>
      <c r="F3" s="7"/>
      <c r="G3" s="7"/>
      <c r="H3" s="7"/>
      <c r="I3" s="7"/>
      <c r="J3" s="7"/>
      <c r="K3" s="10"/>
      <c r="L3" s="4"/>
      <c r="M3" s="4"/>
      <c r="N3" s="2"/>
      <c r="O3" s="2"/>
      <c r="P3" s="2"/>
      <c r="Q3" s="2"/>
      <c r="R3" s="2"/>
      <c r="S3" s="3"/>
      <c r="T3" s="3"/>
    </row>
    <row r="4" spans="1:20" ht="15.75">
      <c r="A4" s="11"/>
      <c r="B4" s="8" t="s">
        <v>1</v>
      </c>
      <c r="C4" s="8"/>
      <c r="D4" s="8"/>
      <c r="E4" s="8"/>
      <c r="F4" s="8"/>
      <c r="G4" s="8"/>
      <c r="H4" s="8"/>
      <c r="I4" s="8"/>
      <c r="J4" s="8"/>
      <c r="K4" s="12"/>
      <c r="L4" s="4"/>
      <c r="M4" s="4"/>
      <c r="N4" s="2"/>
      <c r="O4" s="2"/>
      <c r="P4" s="2"/>
      <c r="Q4" s="2"/>
      <c r="R4" s="2"/>
      <c r="S4" s="3"/>
      <c r="T4" s="3"/>
    </row>
    <row r="5" spans="1:20" ht="15.75">
      <c r="A5" s="11"/>
      <c r="B5" s="8"/>
      <c r="C5" s="56">
        <f>+D8+D10</f>
        <v>19533874.119999997</v>
      </c>
      <c r="D5" s="56"/>
      <c r="E5" s="56"/>
      <c r="F5" s="56"/>
      <c r="G5" s="8"/>
      <c r="H5" s="8"/>
      <c r="I5" s="8"/>
      <c r="J5" s="8"/>
      <c r="K5" s="12"/>
      <c r="L5" s="4"/>
      <c r="M5" s="4"/>
      <c r="N5" s="2"/>
      <c r="O5" s="2"/>
      <c r="P5" s="2"/>
      <c r="Q5" s="2"/>
      <c r="R5" s="2"/>
      <c r="S5" s="3"/>
      <c r="T5" s="3"/>
    </row>
    <row r="6" spans="1:20" ht="15.75">
      <c r="A6" s="11"/>
      <c r="B6" s="8"/>
      <c r="C6" s="8"/>
      <c r="D6" s="8"/>
      <c r="E6" s="8"/>
      <c r="F6" s="8"/>
      <c r="G6" s="8"/>
      <c r="H6" s="8"/>
      <c r="I6" s="8"/>
      <c r="J6" s="8"/>
      <c r="K6" s="12"/>
      <c r="L6" s="4"/>
      <c r="M6" s="4"/>
      <c r="N6" s="2"/>
      <c r="O6" s="2"/>
      <c r="P6" s="2"/>
      <c r="Q6" s="2"/>
      <c r="R6" s="2"/>
      <c r="S6" s="3"/>
      <c r="T6" s="3"/>
    </row>
    <row r="7" spans="1:20" ht="15.75">
      <c r="A7" s="11"/>
      <c r="B7" s="8"/>
      <c r="C7" s="8"/>
      <c r="D7" s="8" t="s">
        <v>2</v>
      </c>
      <c r="E7" s="8"/>
      <c r="F7" s="8"/>
      <c r="G7" s="8"/>
      <c r="H7" s="8"/>
      <c r="I7" s="8"/>
      <c r="J7" s="8"/>
      <c r="K7" s="12"/>
      <c r="L7" s="4"/>
      <c r="M7" s="4"/>
      <c r="N7" s="2"/>
      <c r="O7" s="2"/>
      <c r="P7" s="2"/>
      <c r="Q7" s="2"/>
      <c r="R7" s="2"/>
      <c r="S7" s="3"/>
      <c r="T7" s="3"/>
    </row>
    <row r="8" spans="1:20" ht="15.75">
      <c r="A8" s="11"/>
      <c r="B8" s="8"/>
      <c r="C8" s="8"/>
      <c r="D8" s="56">
        <v>5825858</v>
      </c>
      <c r="E8" s="56"/>
      <c r="F8" s="56"/>
      <c r="G8" s="18"/>
      <c r="H8" s="8"/>
      <c r="I8" s="8"/>
      <c r="J8" s="8"/>
      <c r="K8" s="12"/>
      <c r="L8" s="4"/>
      <c r="M8" s="4"/>
      <c r="N8" s="2"/>
      <c r="O8" s="2"/>
      <c r="P8" s="2"/>
      <c r="Q8" s="2"/>
      <c r="R8" s="2"/>
      <c r="S8" s="3"/>
      <c r="T8" s="3"/>
    </row>
    <row r="9" spans="1:20" ht="15.75">
      <c r="A9" s="11"/>
      <c r="B9" s="8"/>
      <c r="C9" s="8"/>
      <c r="D9" s="8" t="s">
        <v>3</v>
      </c>
      <c r="E9" s="8"/>
      <c r="F9" s="8"/>
      <c r="G9" s="8"/>
      <c r="H9" s="8"/>
      <c r="I9" s="8"/>
      <c r="J9" s="8"/>
      <c r="K9" s="12"/>
      <c r="L9" s="4"/>
      <c r="M9" s="4"/>
      <c r="N9" s="2"/>
      <c r="O9" s="2"/>
      <c r="P9" s="2"/>
      <c r="Q9" s="2"/>
      <c r="R9" s="2"/>
      <c r="S9" s="3"/>
      <c r="T9" s="3"/>
    </row>
    <row r="10" spans="1:20" ht="15.75">
      <c r="A10" s="11"/>
      <c r="B10" s="8"/>
      <c r="C10" s="8"/>
      <c r="D10" s="56">
        <v>13708016.119999999</v>
      </c>
      <c r="E10" s="56"/>
      <c r="F10" s="56"/>
      <c r="G10" s="18"/>
      <c r="H10" s="8"/>
      <c r="I10" s="8"/>
      <c r="J10" s="8"/>
      <c r="K10" s="12"/>
      <c r="L10" s="4"/>
      <c r="M10" s="4"/>
      <c r="N10" s="2"/>
      <c r="O10" s="2"/>
      <c r="P10" s="2"/>
      <c r="Q10" s="2"/>
      <c r="R10" s="2"/>
      <c r="S10" s="3"/>
      <c r="T10" s="3"/>
    </row>
    <row r="11" spans="1:20" ht="15.75">
      <c r="A11" s="11"/>
      <c r="B11" s="8"/>
      <c r="C11" s="8"/>
      <c r="D11" s="8"/>
      <c r="E11" s="8"/>
      <c r="F11" s="8"/>
      <c r="G11" s="8"/>
      <c r="H11" s="8"/>
      <c r="I11" s="8"/>
      <c r="J11" s="8"/>
      <c r="K11" s="12"/>
      <c r="L11" s="4"/>
      <c r="M11" s="4"/>
      <c r="N11" s="2"/>
      <c r="O11" s="2"/>
      <c r="P11" s="2"/>
      <c r="Q11" s="2"/>
      <c r="R11" s="2"/>
      <c r="S11" s="3"/>
      <c r="T11" s="3"/>
    </row>
    <row r="12" spans="1:20" ht="15.75">
      <c r="A12" s="11"/>
      <c r="B12" s="8" t="s">
        <v>4</v>
      </c>
      <c r="C12" s="8"/>
      <c r="D12" s="8"/>
      <c r="E12" s="8"/>
      <c r="F12" s="8"/>
      <c r="G12" s="8"/>
      <c r="H12" s="8"/>
      <c r="I12" s="8"/>
      <c r="J12" s="8"/>
      <c r="K12" s="12"/>
      <c r="L12" s="4"/>
      <c r="M12" s="4"/>
      <c r="N12" s="2"/>
      <c r="O12" s="2"/>
      <c r="P12" s="2"/>
      <c r="Q12" s="2"/>
      <c r="R12" s="2"/>
      <c r="S12" s="3"/>
      <c r="T12" s="3"/>
    </row>
    <row r="13" spans="1:20" ht="15.75">
      <c r="A13" s="11"/>
      <c r="B13" s="8"/>
      <c r="C13" s="55">
        <v>0</v>
      </c>
      <c r="D13" s="55"/>
      <c r="E13" s="55"/>
      <c r="F13" s="55"/>
      <c r="G13" s="8"/>
      <c r="H13" s="8"/>
      <c r="I13" s="8"/>
      <c r="J13" s="8"/>
      <c r="K13" s="12"/>
      <c r="L13" s="4"/>
      <c r="M13" s="4"/>
      <c r="N13" s="2"/>
      <c r="O13" s="2"/>
      <c r="P13" s="2"/>
      <c r="Q13" s="2"/>
      <c r="R13" s="2"/>
      <c r="S13" s="3"/>
      <c r="T13" s="3"/>
    </row>
    <row r="14" spans="1:20" ht="15.75">
      <c r="A14" s="11"/>
      <c r="B14" s="8" t="s">
        <v>5</v>
      </c>
      <c r="C14" s="8"/>
      <c r="D14" s="8"/>
      <c r="E14" s="8"/>
      <c r="F14" s="8"/>
      <c r="G14" s="8"/>
      <c r="H14" s="8"/>
      <c r="I14" s="8"/>
      <c r="J14" s="8"/>
      <c r="K14" s="12"/>
      <c r="L14" s="4"/>
      <c r="M14" s="4"/>
      <c r="N14" s="2"/>
      <c r="O14" s="2"/>
      <c r="P14" s="2"/>
      <c r="Q14" s="2"/>
      <c r="R14" s="2"/>
      <c r="S14" s="3"/>
      <c r="T14" s="3"/>
    </row>
    <row r="15" spans="1:20" ht="15.75">
      <c r="A15" s="11"/>
      <c r="B15" s="8"/>
      <c r="C15" s="55">
        <v>2262882.42</v>
      </c>
      <c r="D15" s="55"/>
      <c r="E15" s="55"/>
      <c r="F15" s="55"/>
      <c r="G15" s="8"/>
      <c r="H15" s="8"/>
      <c r="I15" s="8"/>
      <c r="J15" s="8"/>
      <c r="K15" s="12"/>
      <c r="L15" s="4"/>
      <c r="M15" s="4"/>
      <c r="N15" s="2"/>
      <c r="O15" s="2"/>
      <c r="P15" s="2"/>
      <c r="Q15" s="2"/>
      <c r="R15" s="2"/>
      <c r="S15" s="3"/>
      <c r="T15" s="3"/>
    </row>
    <row r="16" spans="1:20" ht="15.75">
      <c r="A16" s="11"/>
      <c r="B16" s="8" t="s">
        <v>6</v>
      </c>
      <c r="C16" s="8"/>
      <c r="D16" s="8"/>
      <c r="E16" s="8"/>
      <c r="F16" s="8"/>
      <c r="G16" s="8"/>
      <c r="H16" s="8"/>
      <c r="I16" s="8"/>
      <c r="J16" s="8"/>
      <c r="K16" s="12"/>
      <c r="L16" s="4"/>
      <c r="M16" s="4"/>
      <c r="N16" s="2"/>
      <c r="O16" s="2"/>
      <c r="P16" s="2"/>
      <c r="Q16" s="2"/>
      <c r="R16" s="2"/>
      <c r="S16" s="3"/>
      <c r="T16" s="3"/>
    </row>
    <row r="17" spans="1:20" ht="15.75">
      <c r="A17" s="11"/>
      <c r="B17" s="8"/>
      <c r="C17" s="55">
        <v>7425237.79</v>
      </c>
      <c r="D17" s="55"/>
      <c r="E17" s="55"/>
      <c r="F17" s="55"/>
      <c r="G17" s="8"/>
      <c r="H17" s="8"/>
      <c r="I17" s="8"/>
      <c r="J17" s="8"/>
      <c r="K17" s="12"/>
      <c r="L17" s="4"/>
      <c r="M17" s="4"/>
      <c r="N17" s="2"/>
      <c r="O17" s="2"/>
      <c r="P17" s="2"/>
      <c r="Q17" s="2"/>
      <c r="R17" s="2"/>
      <c r="S17" s="3"/>
      <c r="T17" s="3"/>
    </row>
    <row r="18" spans="1:20" ht="15.75">
      <c r="A18" s="11"/>
      <c r="B18" s="8" t="s">
        <v>7</v>
      </c>
      <c r="C18" s="8"/>
      <c r="D18" s="8"/>
      <c r="E18" s="8"/>
      <c r="F18" s="8"/>
      <c r="G18" s="8"/>
      <c r="H18" s="8"/>
      <c r="I18" s="8"/>
      <c r="J18" s="8"/>
      <c r="K18" s="12"/>
      <c r="L18" s="4"/>
      <c r="M18" s="4"/>
      <c r="N18" s="2"/>
      <c r="O18" s="2"/>
      <c r="P18" s="2"/>
      <c r="Q18" s="2"/>
      <c r="R18" s="2"/>
      <c r="S18" s="3"/>
      <c r="T18" s="3"/>
    </row>
    <row r="19" spans="1:20" ht="15.75">
      <c r="A19" s="11"/>
      <c r="B19" s="8"/>
      <c r="C19" s="55">
        <v>3146.8</v>
      </c>
      <c r="D19" s="55"/>
      <c r="E19" s="55"/>
      <c r="F19" s="55"/>
      <c r="G19" s="8"/>
      <c r="H19" s="8"/>
      <c r="I19" s="8"/>
      <c r="J19" s="8"/>
      <c r="K19" s="12"/>
      <c r="L19" s="4"/>
      <c r="M19" s="4"/>
      <c r="N19" s="2"/>
      <c r="O19" s="2"/>
      <c r="P19" s="2"/>
      <c r="Q19" s="2"/>
      <c r="R19" s="2"/>
      <c r="S19" s="3"/>
      <c r="T19" s="3"/>
    </row>
    <row r="20" spans="1:20" ht="15.75">
      <c r="A20" s="11"/>
      <c r="B20" s="8" t="s">
        <v>8</v>
      </c>
      <c r="C20" s="8"/>
      <c r="D20" s="8"/>
      <c r="E20" s="8"/>
      <c r="F20" s="8"/>
      <c r="G20" s="8"/>
      <c r="H20" s="8"/>
      <c r="I20" s="8"/>
      <c r="J20" s="8"/>
      <c r="K20" s="12"/>
      <c r="L20" s="4"/>
      <c r="M20" s="4"/>
      <c r="N20" s="2"/>
      <c r="O20" s="2"/>
      <c r="P20" s="2"/>
      <c r="Q20" s="2"/>
      <c r="R20" s="2"/>
      <c r="S20" s="3"/>
      <c r="T20" s="3"/>
    </row>
    <row r="21" spans="1:20" ht="15.75">
      <c r="A21" s="11"/>
      <c r="B21" s="8"/>
      <c r="C21" s="8"/>
      <c r="D21" s="8"/>
      <c r="E21" s="8"/>
      <c r="F21" s="8"/>
      <c r="G21" s="8"/>
      <c r="H21" s="8"/>
      <c r="I21" s="8"/>
      <c r="J21" s="8"/>
      <c r="K21" s="12"/>
      <c r="L21" s="4"/>
      <c r="M21" s="4"/>
      <c r="N21" s="2"/>
      <c r="O21" s="2"/>
      <c r="P21" s="2"/>
      <c r="Q21" s="2"/>
      <c r="R21" s="2"/>
      <c r="S21" s="3"/>
      <c r="T21" s="3"/>
    </row>
    <row r="22" spans="1:20" ht="15.75">
      <c r="A22" s="11"/>
      <c r="B22" s="8"/>
      <c r="C22" s="44">
        <f>+C19+C17+C15+C5</f>
        <v>29225141.129999995</v>
      </c>
      <c r="D22" s="45"/>
      <c r="E22" s="45"/>
      <c r="F22" s="45"/>
      <c r="G22" s="8"/>
      <c r="H22" s="8"/>
      <c r="I22" s="8"/>
      <c r="J22" s="8"/>
      <c r="K22" s="12"/>
      <c r="L22" s="4"/>
      <c r="M22" s="4"/>
      <c r="N22" s="2"/>
      <c r="O22" s="2"/>
      <c r="P22" s="2"/>
      <c r="Q22" s="2"/>
      <c r="R22" s="2"/>
      <c r="S22" s="3"/>
      <c r="T22" s="3"/>
    </row>
    <row r="23" spans="1:20" ht="15.75">
      <c r="A23" s="11"/>
      <c r="B23" s="8"/>
      <c r="C23" s="8"/>
      <c r="D23" s="8"/>
      <c r="E23" s="8"/>
      <c r="F23" s="8"/>
      <c r="G23" s="8"/>
      <c r="H23" s="8"/>
      <c r="I23" s="8"/>
      <c r="J23" s="8"/>
      <c r="K23" s="12"/>
      <c r="L23" s="4"/>
      <c r="M23" s="4"/>
      <c r="N23" s="2"/>
      <c r="O23" s="2"/>
      <c r="P23" s="2"/>
      <c r="Q23" s="2"/>
      <c r="R23" s="2"/>
      <c r="S23" s="3"/>
      <c r="T23" s="3"/>
    </row>
    <row r="24" spans="1:20" ht="15.75">
      <c r="A24" s="11"/>
      <c r="B24" s="8"/>
      <c r="C24" s="8"/>
      <c r="D24" s="8"/>
      <c r="E24" s="8"/>
      <c r="F24" s="8"/>
      <c r="G24" s="8"/>
      <c r="H24" s="8"/>
      <c r="I24" s="8"/>
      <c r="J24" s="8"/>
      <c r="K24" s="12"/>
      <c r="L24" s="4"/>
      <c r="M24" s="4"/>
      <c r="N24" s="2"/>
      <c r="O24" s="2"/>
      <c r="P24" s="2"/>
      <c r="Q24" s="2"/>
      <c r="R24" s="2"/>
      <c r="S24" s="3"/>
      <c r="T24" s="3"/>
    </row>
    <row r="25" spans="1:20" ht="15.75">
      <c r="A25" s="46" t="s">
        <v>9</v>
      </c>
      <c r="B25" s="47"/>
      <c r="C25" s="47"/>
      <c r="D25" s="47"/>
      <c r="E25" s="47"/>
      <c r="F25" s="47"/>
      <c r="G25" s="47"/>
      <c r="H25" s="47"/>
      <c r="I25" s="47"/>
      <c r="J25" s="47"/>
      <c r="K25" s="48"/>
      <c r="L25" s="4"/>
      <c r="M25" s="4"/>
      <c r="N25" s="2"/>
      <c r="O25" s="2"/>
      <c r="P25" s="2"/>
      <c r="Q25" s="2"/>
      <c r="R25" s="2"/>
      <c r="S25" s="3"/>
      <c r="T25" s="3"/>
    </row>
    <row r="26" spans="1:20" ht="21.75" customHeight="1">
      <c r="A26" s="13" t="s">
        <v>10</v>
      </c>
      <c r="B26" s="5"/>
      <c r="C26" s="5"/>
      <c r="D26" s="5"/>
      <c r="E26" s="5"/>
      <c r="F26" s="5"/>
      <c r="G26" s="5"/>
      <c r="H26" s="5"/>
      <c r="I26" s="5"/>
      <c r="J26" s="5"/>
      <c r="K26" s="14"/>
      <c r="L26" s="4"/>
      <c r="M26" s="4"/>
      <c r="N26" s="2"/>
      <c r="O26" s="2"/>
      <c r="P26" s="2"/>
      <c r="Q26" s="2"/>
      <c r="R26" s="2"/>
      <c r="S26" s="3"/>
      <c r="T26" s="3"/>
    </row>
    <row r="27" spans="1:20" ht="15.75">
      <c r="A27" s="11"/>
      <c r="B27" s="8" t="s">
        <v>1</v>
      </c>
      <c r="C27" s="8"/>
      <c r="D27" s="8"/>
      <c r="E27" s="8"/>
      <c r="F27" s="8"/>
      <c r="G27" s="8"/>
      <c r="H27" s="8"/>
      <c r="I27" s="8"/>
      <c r="J27" s="8"/>
      <c r="K27" s="12"/>
      <c r="L27" s="4"/>
      <c r="M27" s="4"/>
      <c r="N27" s="2"/>
      <c r="O27" s="2"/>
      <c r="P27" s="2"/>
      <c r="Q27" s="2"/>
      <c r="R27" s="2"/>
      <c r="S27" s="3"/>
      <c r="T27" s="3"/>
    </row>
    <row r="28" spans="1:20" ht="15.75">
      <c r="A28" s="11"/>
      <c r="B28" s="8"/>
      <c r="C28" s="55">
        <f>+D32+D35</f>
        <v>17190722.609999999</v>
      </c>
      <c r="D28" s="55"/>
      <c r="E28" s="55"/>
      <c r="F28" s="55"/>
      <c r="G28" s="8"/>
      <c r="H28" s="8"/>
      <c r="I28" s="8"/>
      <c r="J28" s="8"/>
      <c r="K28" s="12"/>
      <c r="L28" s="4"/>
      <c r="M28" s="4"/>
      <c r="N28" s="2"/>
      <c r="O28" s="2"/>
      <c r="P28" s="2"/>
      <c r="Q28" s="2"/>
      <c r="R28" s="2"/>
      <c r="S28" s="3"/>
      <c r="T28" s="3"/>
    </row>
    <row r="29" spans="1:20" ht="15.75">
      <c r="A29" s="11"/>
      <c r="B29" s="8"/>
      <c r="C29" s="8"/>
      <c r="D29" s="8"/>
      <c r="E29" s="8"/>
      <c r="F29" s="8"/>
      <c r="G29" s="8"/>
      <c r="H29" s="8"/>
      <c r="I29" s="8"/>
      <c r="J29" s="8"/>
      <c r="K29" s="12"/>
      <c r="L29" s="4"/>
      <c r="M29" s="4"/>
      <c r="N29" s="2"/>
      <c r="O29" s="2"/>
      <c r="P29" s="2"/>
      <c r="Q29" s="2"/>
      <c r="R29" s="2"/>
      <c r="S29" s="3"/>
      <c r="T29" s="3"/>
    </row>
    <row r="30" spans="1:20" ht="15.75">
      <c r="A30" s="11"/>
      <c r="B30" s="8"/>
      <c r="C30" s="8"/>
      <c r="D30" s="8" t="s">
        <v>11</v>
      </c>
      <c r="E30" s="8"/>
      <c r="F30" s="8"/>
      <c r="G30" s="8"/>
      <c r="H30" s="8"/>
      <c r="I30" s="8"/>
      <c r="J30" s="8"/>
      <c r="K30" s="12"/>
      <c r="L30" s="4"/>
      <c r="M30" s="4"/>
      <c r="N30" s="2"/>
      <c r="O30" s="2"/>
      <c r="P30" s="2"/>
      <c r="Q30" s="2"/>
      <c r="R30" s="2"/>
      <c r="S30" s="3"/>
      <c r="T30" s="3"/>
    </row>
    <row r="31" spans="1:20" ht="15.75">
      <c r="A31" s="11"/>
      <c r="B31" s="8"/>
      <c r="C31" s="8"/>
      <c r="D31" s="8"/>
      <c r="E31" s="8"/>
      <c r="F31" s="8"/>
      <c r="G31" s="8"/>
      <c r="H31" s="8"/>
      <c r="I31" s="8"/>
      <c r="J31" s="8"/>
      <c r="K31" s="12"/>
      <c r="L31" s="4"/>
      <c r="M31" s="4"/>
      <c r="N31" s="2"/>
      <c r="O31" s="2"/>
      <c r="P31" s="2"/>
      <c r="Q31" s="2"/>
      <c r="R31" s="2"/>
      <c r="S31" s="3"/>
      <c r="T31" s="3"/>
    </row>
    <row r="32" spans="1:20" ht="15.75">
      <c r="A32" s="11"/>
      <c r="B32" s="8"/>
      <c r="C32" s="8"/>
      <c r="D32" s="55">
        <v>5433869.8499999996</v>
      </c>
      <c r="E32" s="55"/>
      <c r="F32" s="55"/>
      <c r="G32" s="8"/>
      <c r="H32" s="8"/>
      <c r="I32" s="8"/>
      <c r="J32" s="8"/>
      <c r="K32" s="12"/>
      <c r="L32" s="4"/>
      <c r="M32" s="4"/>
      <c r="N32" s="2"/>
      <c r="O32" s="2"/>
      <c r="P32" s="2"/>
      <c r="Q32" s="2"/>
      <c r="R32" s="2"/>
      <c r="S32" s="3"/>
      <c r="T32" s="3"/>
    </row>
    <row r="33" spans="1:20" ht="15.75">
      <c r="A33" s="11"/>
      <c r="B33" s="8"/>
      <c r="C33" s="8"/>
      <c r="D33" s="8" t="s">
        <v>3</v>
      </c>
      <c r="E33" s="8"/>
      <c r="F33" s="8"/>
      <c r="G33" s="8"/>
      <c r="H33" s="8"/>
      <c r="I33" s="8"/>
      <c r="J33" s="8"/>
      <c r="K33" s="12"/>
      <c r="L33" s="4"/>
      <c r="M33" s="4"/>
      <c r="N33" s="2"/>
      <c r="O33" s="2"/>
      <c r="P33" s="2"/>
      <c r="Q33" s="2"/>
      <c r="R33" s="2"/>
      <c r="S33" s="3"/>
      <c r="T33" s="3"/>
    </row>
    <row r="34" spans="1:20" ht="15.75">
      <c r="A34" s="11"/>
      <c r="B34" s="8"/>
      <c r="C34" s="8"/>
      <c r="D34" s="8"/>
      <c r="E34" s="8"/>
      <c r="F34" s="8"/>
      <c r="G34" s="8"/>
      <c r="H34" s="8"/>
      <c r="I34" s="8"/>
      <c r="J34" s="8"/>
      <c r="K34" s="12"/>
      <c r="L34" s="4"/>
      <c r="M34" s="4"/>
      <c r="N34" s="2"/>
      <c r="O34" s="2"/>
      <c r="P34" s="2"/>
      <c r="Q34" s="2"/>
      <c r="R34" s="2"/>
      <c r="S34" s="3"/>
      <c r="T34" s="3"/>
    </row>
    <row r="35" spans="1:20" ht="15.75">
      <c r="A35" s="11"/>
      <c r="B35" s="8"/>
      <c r="C35" s="8"/>
      <c r="D35" s="55">
        <v>11756852.76</v>
      </c>
      <c r="E35" s="55"/>
      <c r="F35" s="55"/>
      <c r="G35" s="8"/>
      <c r="H35" s="8"/>
      <c r="I35" s="8"/>
      <c r="J35" s="8"/>
      <c r="K35" s="12"/>
      <c r="L35" s="4"/>
      <c r="M35" s="4"/>
      <c r="N35" s="2"/>
      <c r="O35" s="2"/>
      <c r="P35" s="2"/>
      <c r="Q35" s="2"/>
      <c r="R35" s="2"/>
      <c r="S35" s="3"/>
      <c r="T35" s="3"/>
    </row>
    <row r="36" spans="1:20" ht="15.75">
      <c r="A36" s="11"/>
      <c r="B36" s="8"/>
      <c r="C36" s="8"/>
      <c r="D36" s="8"/>
      <c r="E36" s="8"/>
      <c r="F36" s="8"/>
      <c r="G36" s="8"/>
      <c r="H36" s="8"/>
      <c r="I36" s="8"/>
      <c r="J36" s="8"/>
      <c r="K36" s="12"/>
      <c r="L36" s="4"/>
      <c r="M36" s="4"/>
      <c r="N36" s="2"/>
      <c r="O36" s="2"/>
      <c r="P36" s="2"/>
      <c r="Q36" s="2"/>
      <c r="R36" s="2"/>
      <c r="S36" s="3"/>
      <c r="T36" s="3"/>
    </row>
    <row r="37" spans="1:20" ht="15.75">
      <c r="A37" s="11"/>
      <c r="B37" s="8" t="s">
        <v>12</v>
      </c>
      <c r="C37" s="8"/>
      <c r="D37" s="8"/>
      <c r="E37" s="8"/>
      <c r="F37" s="8"/>
      <c r="G37" s="8"/>
      <c r="H37" s="8"/>
      <c r="I37" s="8"/>
      <c r="J37" s="8"/>
      <c r="K37" s="12"/>
      <c r="L37" s="4"/>
      <c r="M37" s="4"/>
      <c r="N37" s="2"/>
      <c r="O37" s="2"/>
      <c r="P37" s="2"/>
      <c r="Q37" s="2"/>
      <c r="R37" s="2"/>
      <c r="S37" s="3"/>
      <c r="T37" s="3"/>
    </row>
    <row r="38" spans="1:20" ht="15.75">
      <c r="A38" s="11"/>
      <c r="B38" s="8"/>
      <c r="C38" s="8"/>
      <c r="D38" s="8"/>
      <c r="E38" s="8"/>
      <c r="F38" s="8"/>
      <c r="G38" s="8"/>
      <c r="H38" s="8"/>
      <c r="I38" s="8"/>
      <c r="J38" s="8"/>
      <c r="K38" s="12"/>
      <c r="L38" s="4"/>
      <c r="M38" s="4"/>
      <c r="N38" s="2"/>
      <c r="O38" s="2"/>
      <c r="P38" s="2"/>
      <c r="Q38" s="2"/>
      <c r="R38" s="2"/>
      <c r="S38" s="3"/>
      <c r="T38" s="3"/>
    </row>
    <row r="39" spans="1:20" ht="15.75">
      <c r="A39" s="11"/>
      <c r="B39" s="8"/>
      <c r="C39" s="55">
        <v>4216671.34</v>
      </c>
      <c r="D39" s="55"/>
      <c r="E39" s="55"/>
      <c r="F39" s="55"/>
      <c r="G39" s="8"/>
      <c r="H39" s="8"/>
      <c r="I39" s="8"/>
      <c r="J39" s="8"/>
      <c r="K39" s="12"/>
      <c r="L39" s="4"/>
      <c r="M39" s="4"/>
      <c r="N39" s="2"/>
      <c r="O39" s="2"/>
      <c r="P39" s="2"/>
      <c r="Q39" s="2"/>
      <c r="R39" s="2"/>
      <c r="S39" s="3"/>
      <c r="T39" s="3"/>
    </row>
    <row r="40" spans="1:20" ht="15.75">
      <c r="A40" s="11"/>
      <c r="B40" s="8" t="s">
        <v>13</v>
      </c>
      <c r="C40" s="8"/>
      <c r="D40" s="8"/>
      <c r="E40" s="8"/>
      <c r="F40" s="8"/>
      <c r="G40" s="8"/>
      <c r="H40" s="8"/>
      <c r="I40" s="8"/>
      <c r="J40" s="8"/>
      <c r="K40" s="12"/>
      <c r="L40" s="4"/>
      <c r="M40" s="4"/>
      <c r="N40" s="2"/>
      <c r="O40" s="2"/>
      <c r="P40" s="2"/>
      <c r="Q40" s="2"/>
      <c r="R40" s="2"/>
      <c r="S40" s="3"/>
      <c r="T40" s="3"/>
    </row>
    <row r="41" spans="1:20" ht="15.75">
      <c r="A41" s="11"/>
      <c r="B41" s="8"/>
      <c r="C41" s="8"/>
      <c r="D41" s="8"/>
      <c r="E41" s="8"/>
      <c r="F41" s="8"/>
      <c r="G41" s="8"/>
      <c r="H41" s="8"/>
      <c r="I41" s="8"/>
      <c r="J41" s="8"/>
      <c r="K41" s="12"/>
      <c r="L41" s="4"/>
      <c r="M41" s="4"/>
      <c r="N41" s="2"/>
      <c r="O41" s="2"/>
      <c r="P41" s="2"/>
      <c r="Q41" s="2"/>
      <c r="R41" s="2"/>
      <c r="S41" s="3"/>
      <c r="T41" s="3"/>
    </row>
    <row r="42" spans="1:20" ht="15.75">
      <c r="A42" s="11"/>
      <c r="B42" s="8"/>
      <c r="C42" s="44">
        <f>+C39+C28</f>
        <v>21407393.949999999</v>
      </c>
      <c r="D42" s="45"/>
      <c r="E42" s="45"/>
      <c r="F42" s="45"/>
      <c r="G42" s="8"/>
      <c r="H42" s="8"/>
      <c r="I42" s="8"/>
      <c r="J42" s="8"/>
      <c r="K42" s="12"/>
      <c r="L42" s="4"/>
      <c r="M42" s="4"/>
      <c r="N42" s="2"/>
      <c r="O42" s="2"/>
      <c r="P42" s="2"/>
      <c r="Q42" s="2"/>
      <c r="R42" s="2"/>
      <c r="S42" s="3"/>
      <c r="T42" s="3"/>
    </row>
    <row r="43" spans="1:20" ht="16.5" thickBo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7"/>
      <c r="L43" s="4"/>
      <c r="M43" s="4"/>
      <c r="N43" s="2"/>
      <c r="O43" s="2"/>
      <c r="P43" s="2"/>
      <c r="Q43" s="2"/>
      <c r="R43" s="2"/>
      <c r="S43" s="3"/>
      <c r="T43" s="3"/>
    </row>
    <row r="44" spans="1:20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2"/>
      <c r="O44" s="2"/>
      <c r="P44" s="2"/>
      <c r="Q44" s="2"/>
      <c r="R44" s="2"/>
      <c r="S44" s="3"/>
      <c r="T44" s="3"/>
    </row>
    <row r="45" spans="1:20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2"/>
      <c r="O45" s="2"/>
      <c r="P45" s="2"/>
      <c r="Q45" s="2"/>
      <c r="R45" s="2"/>
      <c r="S45" s="3"/>
      <c r="T45" s="3"/>
    </row>
    <row r="46" spans="1:20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2"/>
      <c r="O46" s="2"/>
      <c r="P46" s="2"/>
      <c r="Q46" s="2"/>
      <c r="R46" s="2"/>
      <c r="S46" s="3"/>
      <c r="T46" s="3"/>
    </row>
    <row r="47" spans="1:20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2"/>
      <c r="O47" s="2"/>
      <c r="P47" s="2"/>
      <c r="Q47" s="2"/>
      <c r="R47" s="2"/>
      <c r="S47" s="3"/>
      <c r="T47" s="3"/>
    </row>
    <row r="48" spans="1:20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"/>
      <c r="O48" s="2"/>
      <c r="P48" s="2"/>
      <c r="Q48" s="2"/>
      <c r="R48" s="2"/>
      <c r="S48" s="3"/>
      <c r="T48" s="3"/>
    </row>
    <row r="49" spans="1:20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2"/>
      <c r="O49" s="2"/>
      <c r="P49" s="2"/>
      <c r="Q49" s="2"/>
      <c r="R49" s="2"/>
      <c r="S49" s="3"/>
      <c r="T49" s="3"/>
    </row>
    <row r="50" spans="1:20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2"/>
      <c r="O50" s="2"/>
      <c r="P50" s="2"/>
      <c r="Q50" s="2"/>
      <c r="R50" s="2"/>
      <c r="S50" s="3"/>
      <c r="T50" s="3"/>
    </row>
    <row r="51" spans="1:20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2"/>
      <c r="O51" s="2"/>
      <c r="P51" s="2"/>
      <c r="Q51" s="2"/>
      <c r="R51" s="2"/>
      <c r="S51" s="3"/>
      <c r="T51" s="3"/>
    </row>
    <row r="52" spans="1:20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2"/>
      <c r="O52" s="2"/>
      <c r="P52" s="2"/>
      <c r="Q52" s="2"/>
      <c r="R52" s="2"/>
      <c r="S52" s="3"/>
      <c r="T52" s="3"/>
    </row>
    <row r="53" spans="1:20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2"/>
      <c r="O53" s="2"/>
      <c r="P53" s="2"/>
      <c r="Q53" s="2"/>
      <c r="R53" s="2"/>
      <c r="S53" s="3"/>
      <c r="T53" s="3"/>
    </row>
    <row r="54" spans="1:20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2"/>
      <c r="O54" s="2"/>
      <c r="P54" s="2"/>
      <c r="Q54" s="2"/>
      <c r="R54" s="2"/>
      <c r="S54" s="3"/>
      <c r="T54" s="3"/>
    </row>
    <row r="55" spans="1:20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2"/>
      <c r="O55" s="2"/>
      <c r="P55" s="2"/>
      <c r="Q55" s="2"/>
      <c r="R55" s="2"/>
      <c r="S55" s="3"/>
      <c r="T55" s="3"/>
    </row>
    <row r="56" spans="1:20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2"/>
      <c r="O56" s="2"/>
      <c r="P56" s="2"/>
      <c r="Q56" s="2"/>
      <c r="R56" s="2"/>
      <c r="S56" s="3"/>
      <c r="T56" s="3"/>
    </row>
    <row r="57" spans="1:20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2"/>
      <c r="O57" s="2"/>
      <c r="P57" s="2"/>
      <c r="Q57" s="2"/>
      <c r="R57" s="2"/>
      <c r="S57" s="3"/>
      <c r="T57" s="3"/>
    </row>
    <row r="58" spans="1:20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2"/>
      <c r="O58" s="2"/>
      <c r="P58" s="2"/>
      <c r="Q58" s="2"/>
      <c r="R58" s="2"/>
      <c r="S58" s="3"/>
      <c r="T58" s="3"/>
    </row>
    <row r="59" spans="1:20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2"/>
      <c r="O59" s="2"/>
      <c r="P59" s="2"/>
      <c r="Q59" s="2"/>
      <c r="R59" s="2"/>
      <c r="S59" s="3"/>
      <c r="T59" s="3"/>
    </row>
    <row r="60" spans="1:20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2"/>
      <c r="O60" s="2"/>
      <c r="P60" s="2"/>
      <c r="Q60" s="2"/>
      <c r="R60" s="2"/>
      <c r="S60" s="3"/>
      <c r="T60" s="3"/>
    </row>
    <row r="61" spans="1:20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"/>
      <c r="O61" s="2"/>
      <c r="P61" s="2"/>
      <c r="Q61" s="2"/>
      <c r="R61" s="2"/>
      <c r="S61" s="3"/>
      <c r="T61" s="3"/>
    </row>
    <row r="62" spans="1:20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"/>
      <c r="O62" s="2"/>
      <c r="P62" s="2"/>
      <c r="Q62" s="2"/>
      <c r="R62" s="2"/>
      <c r="S62" s="3"/>
      <c r="T62" s="3"/>
    </row>
    <row r="63" spans="1:20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2"/>
      <c r="O63" s="2"/>
      <c r="P63" s="2"/>
      <c r="Q63" s="2"/>
      <c r="R63" s="2"/>
      <c r="S63" s="3"/>
      <c r="T63" s="3"/>
    </row>
    <row r="64" spans="1:20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2"/>
      <c r="O64" s="2"/>
      <c r="P64" s="2"/>
      <c r="Q64" s="2"/>
      <c r="R64" s="2"/>
      <c r="S64" s="3"/>
      <c r="T64" s="3"/>
    </row>
    <row r="65" spans="1:20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2"/>
      <c r="O65" s="2"/>
      <c r="P65" s="2"/>
      <c r="Q65" s="2"/>
      <c r="R65" s="2"/>
      <c r="S65" s="3"/>
      <c r="T65" s="3"/>
    </row>
    <row r="66" spans="1:20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2"/>
      <c r="O66" s="2"/>
      <c r="P66" s="2"/>
      <c r="Q66" s="2"/>
      <c r="R66" s="2"/>
      <c r="S66" s="3"/>
      <c r="T66" s="3"/>
    </row>
    <row r="67" spans="1:20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2"/>
      <c r="O67" s="2"/>
      <c r="P67" s="2"/>
      <c r="Q67" s="2"/>
      <c r="R67" s="2"/>
      <c r="S67" s="3"/>
      <c r="T67" s="3"/>
    </row>
    <row r="68" spans="1:20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2"/>
      <c r="O68" s="2"/>
      <c r="P68" s="2"/>
      <c r="Q68" s="2"/>
      <c r="R68" s="2"/>
      <c r="S68" s="3"/>
      <c r="T68" s="3"/>
    </row>
    <row r="69" spans="1:20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2"/>
      <c r="O69" s="2"/>
      <c r="P69" s="2"/>
      <c r="Q69" s="2"/>
      <c r="R69" s="2"/>
      <c r="S69" s="3"/>
      <c r="T69" s="3"/>
    </row>
    <row r="70" spans="1:20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2"/>
      <c r="O70" s="2"/>
      <c r="P70" s="2"/>
      <c r="Q70" s="2"/>
      <c r="R70" s="2"/>
      <c r="S70" s="3"/>
      <c r="T70" s="3"/>
    </row>
    <row r="71" spans="1:20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2"/>
      <c r="O71" s="2"/>
      <c r="P71" s="2"/>
      <c r="Q71" s="2"/>
      <c r="R71" s="2"/>
      <c r="S71" s="3"/>
      <c r="T71" s="3"/>
    </row>
    <row r="72" spans="1:20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2"/>
      <c r="O72" s="2"/>
      <c r="P72" s="2"/>
      <c r="Q72" s="2"/>
      <c r="R72" s="2"/>
      <c r="S72" s="3"/>
      <c r="T72" s="3"/>
    </row>
    <row r="73" spans="1:20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2"/>
      <c r="O73" s="2"/>
      <c r="P73" s="2"/>
      <c r="Q73" s="2"/>
      <c r="R73" s="2"/>
      <c r="S73" s="3"/>
      <c r="T73" s="3"/>
    </row>
    <row r="74" spans="1:20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2"/>
      <c r="O74" s="2"/>
      <c r="P74" s="2"/>
      <c r="Q74" s="2"/>
      <c r="R74" s="2"/>
      <c r="S74" s="3"/>
      <c r="T74" s="3"/>
    </row>
    <row r="75" spans="1:20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2"/>
      <c r="O75" s="2"/>
      <c r="P75" s="2"/>
      <c r="Q75" s="2"/>
      <c r="R75" s="2"/>
      <c r="S75" s="3"/>
      <c r="T75" s="3"/>
    </row>
    <row r="76" spans="1:20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2"/>
      <c r="O76" s="2"/>
      <c r="P76" s="2"/>
      <c r="Q76" s="2"/>
      <c r="R76" s="2"/>
      <c r="S76" s="3"/>
      <c r="T76" s="3"/>
    </row>
    <row r="77" spans="1:20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2"/>
      <c r="O77" s="2"/>
      <c r="P77" s="2"/>
      <c r="Q77" s="2"/>
      <c r="R77" s="2"/>
      <c r="S77" s="3"/>
      <c r="T77" s="3"/>
    </row>
    <row r="78" spans="1:20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2"/>
      <c r="O78" s="2"/>
      <c r="P78" s="2"/>
      <c r="Q78" s="2"/>
      <c r="R78" s="2"/>
      <c r="S78" s="3"/>
      <c r="T78" s="3"/>
    </row>
    <row r="79" spans="1:20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2"/>
      <c r="O79" s="2"/>
      <c r="P79" s="2"/>
      <c r="Q79" s="2"/>
      <c r="R79" s="2"/>
      <c r="S79" s="3"/>
      <c r="T79" s="3"/>
    </row>
    <row r="80" spans="1:20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2"/>
      <c r="O80" s="2"/>
      <c r="P80" s="2"/>
      <c r="Q80" s="2"/>
      <c r="R80" s="2"/>
      <c r="S80" s="3"/>
      <c r="T80" s="3"/>
    </row>
    <row r="81" spans="1:20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2"/>
      <c r="O81" s="2"/>
      <c r="P81" s="2"/>
      <c r="Q81" s="2"/>
      <c r="R81" s="2"/>
      <c r="S81" s="3"/>
      <c r="T81" s="3"/>
    </row>
    <row r="82" spans="1:20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2"/>
      <c r="O82" s="2"/>
      <c r="P82" s="2"/>
      <c r="Q82" s="2"/>
      <c r="R82" s="2"/>
      <c r="S82" s="3"/>
      <c r="T82" s="3"/>
    </row>
    <row r="83" spans="1:20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2"/>
      <c r="O83" s="2"/>
      <c r="P83" s="2"/>
      <c r="Q83" s="2"/>
      <c r="R83" s="2"/>
      <c r="S83" s="3"/>
      <c r="T83" s="3"/>
    </row>
    <row r="84" spans="1:20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2"/>
      <c r="O84" s="2"/>
      <c r="P84" s="2"/>
      <c r="Q84" s="2"/>
      <c r="R84" s="2"/>
      <c r="S84" s="3"/>
      <c r="T84" s="3"/>
    </row>
    <row r="85" spans="1:20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2"/>
      <c r="O85" s="2"/>
      <c r="P85" s="2"/>
      <c r="Q85" s="2"/>
      <c r="R85" s="2"/>
      <c r="S85" s="3"/>
      <c r="T85" s="3"/>
    </row>
    <row r="86" spans="1:20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2"/>
      <c r="O86" s="2"/>
      <c r="P86" s="2"/>
      <c r="Q86" s="2"/>
      <c r="R86" s="2"/>
      <c r="S86" s="3"/>
      <c r="T86" s="3"/>
    </row>
    <row r="87" spans="1:20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2"/>
      <c r="O87" s="2"/>
      <c r="P87" s="2"/>
      <c r="Q87" s="2"/>
      <c r="R87" s="2"/>
      <c r="S87" s="3"/>
      <c r="T87" s="3"/>
    </row>
    <row r="88" spans="1:20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"/>
      <c r="O88" s="2"/>
      <c r="P88" s="2"/>
      <c r="Q88" s="2"/>
      <c r="R88" s="2"/>
      <c r="S88" s="3"/>
      <c r="T88" s="3"/>
    </row>
    <row r="89" spans="1:20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2"/>
      <c r="O89" s="2"/>
      <c r="P89" s="2"/>
      <c r="Q89" s="2"/>
      <c r="R89" s="2"/>
      <c r="S89" s="3"/>
      <c r="T89" s="3"/>
    </row>
    <row r="90" spans="1:20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2"/>
      <c r="O90" s="2"/>
      <c r="P90" s="2"/>
      <c r="Q90" s="2"/>
      <c r="R90" s="2"/>
      <c r="S90" s="3"/>
      <c r="T90" s="3"/>
    </row>
    <row r="91" spans="1:20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2"/>
      <c r="O91" s="2"/>
      <c r="P91" s="2"/>
      <c r="Q91" s="2"/>
      <c r="R91" s="2"/>
      <c r="S91" s="3"/>
      <c r="T91" s="3"/>
    </row>
    <row r="92" spans="1:20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2"/>
      <c r="O92" s="2"/>
      <c r="P92" s="2"/>
      <c r="Q92" s="2"/>
      <c r="R92" s="2"/>
      <c r="S92" s="3"/>
      <c r="T92" s="3"/>
    </row>
    <row r="93" spans="1:20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2"/>
      <c r="O93" s="2"/>
      <c r="P93" s="2"/>
      <c r="Q93" s="2"/>
      <c r="R93" s="2"/>
      <c r="S93" s="3"/>
      <c r="T93" s="3"/>
    </row>
    <row r="94" spans="1:20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2"/>
      <c r="O94" s="2"/>
      <c r="P94" s="2"/>
      <c r="Q94" s="2"/>
      <c r="R94" s="2"/>
      <c r="S94" s="3"/>
      <c r="T94" s="3"/>
    </row>
    <row r="95" spans="1:20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2"/>
      <c r="O95" s="2"/>
      <c r="P95" s="2"/>
      <c r="Q95" s="2"/>
      <c r="R95" s="2"/>
      <c r="S95" s="3"/>
      <c r="T95" s="3"/>
    </row>
    <row r="96" spans="1:20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2"/>
      <c r="O96" s="2"/>
      <c r="P96" s="2"/>
      <c r="Q96" s="2"/>
      <c r="R96" s="2"/>
      <c r="S96" s="3"/>
      <c r="T96" s="3"/>
    </row>
    <row r="97" spans="1:20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2"/>
      <c r="O97" s="2"/>
      <c r="P97" s="2"/>
      <c r="Q97" s="2"/>
      <c r="R97" s="2"/>
      <c r="S97" s="3"/>
      <c r="T97" s="3"/>
    </row>
    <row r="98" spans="1:20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2"/>
      <c r="O98" s="2"/>
      <c r="P98" s="2"/>
      <c r="Q98" s="2"/>
      <c r="R98" s="2"/>
      <c r="S98" s="3"/>
      <c r="T98" s="3"/>
    </row>
    <row r="99" spans="1:20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2"/>
      <c r="O99" s="2"/>
      <c r="P99" s="2"/>
      <c r="Q99" s="2"/>
      <c r="R99" s="2"/>
      <c r="S99" s="3"/>
      <c r="T99" s="3"/>
    </row>
    <row r="100" spans="1:20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2"/>
      <c r="O100" s="2"/>
      <c r="P100" s="2"/>
      <c r="Q100" s="2"/>
      <c r="R100" s="2"/>
      <c r="S100" s="3"/>
      <c r="T100" s="3"/>
    </row>
    <row r="101" spans="1:20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2"/>
      <c r="O101" s="2"/>
      <c r="P101" s="2"/>
      <c r="Q101" s="2"/>
      <c r="R101" s="2"/>
      <c r="S101" s="3"/>
      <c r="T101" s="3"/>
    </row>
    <row r="102" spans="1:20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2"/>
      <c r="O102" s="2"/>
      <c r="P102" s="2"/>
      <c r="Q102" s="2"/>
      <c r="R102" s="2"/>
      <c r="S102" s="3"/>
      <c r="T102" s="3"/>
    </row>
    <row r="103" spans="1:20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2"/>
      <c r="O103" s="2"/>
      <c r="P103" s="2"/>
      <c r="Q103" s="2"/>
      <c r="R103" s="2"/>
      <c r="S103" s="3"/>
      <c r="T103" s="3"/>
    </row>
    <row r="104" spans="1:20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2"/>
      <c r="O104" s="2"/>
      <c r="P104" s="2"/>
      <c r="Q104" s="2"/>
      <c r="R104" s="2"/>
      <c r="S104" s="3"/>
      <c r="T104" s="3"/>
    </row>
    <row r="105" spans="1:20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2"/>
      <c r="O105" s="2"/>
      <c r="P105" s="2"/>
      <c r="Q105" s="2"/>
      <c r="R105" s="2"/>
      <c r="S105" s="3"/>
      <c r="T105" s="3"/>
    </row>
    <row r="106" spans="1:20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2"/>
      <c r="O106" s="2"/>
      <c r="P106" s="2"/>
      <c r="Q106" s="2"/>
      <c r="R106" s="2"/>
      <c r="S106" s="3"/>
      <c r="T106" s="3"/>
    </row>
    <row r="107" spans="1:20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2"/>
      <c r="O107" s="2"/>
      <c r="P107" s="2"/>
      <c r="Q107" s="2"/>
      <c r="R107" s="2"/>
      <c r="S107" s="3"/>
      <c r="T107" s="3"/>
    </row>
    <row r="108" spans="1:20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  <c r="T108" s="3"/>
    </row>
    <row r="109" spans="1:20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  <c r="T109" s="3"/>
    </row>
    <row r="110" spans="1:20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  <c r="T110" s="3"/>
    </row>
    <row r="111" spans="1:20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  <c r="T111" s="3"/>
    </row>
    <row r="112" spans="1:20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"/>
      <c r="T112" s="3"/>
    </row>
    <row r="113" spans="1:20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3"/>
      <c r="T113" s="3"/>
    </row>
    <row r="114" spans="1:20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"/>
      <c r="T114" s="3"/>
    </row>
    <row r="115" spans="1:20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"/>
      <c r="T115" s="3"/>
    </row>
    <row r="116" spans="1:20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"/>
      <c r="T116" s="3"/>
    </row>
    <row r="117" spans="1:20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  <c r="T117" s="3"/>
    </row>
    <row r="118" spans="1:20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  <c r="T118" s="3"/>
    </row>
    <row r="119" spans="1:20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"/>
      <c r="T119" s="3"/>
    </row>
    <row r="120" spans="1:20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  <c r="T120" s="3"/>
    </row>
    <row r="121" spans="1:20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"/>
      <c r="T121" s="3"/>
    </row>
    <row r="122" spans="1:20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"/>
      <c r="T122" s="3"/>
    </row>
    <row r="123" spans="1:20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  <c r="T123" s="3"/>
    </row>
    <row r="124" spans="1:20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  <c r="T124" s="3"/>
    </row>
    <row r="125" spans="1:20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  <c r="T125" s="3"/>
    </row>
    <row r="126" spans="1:20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  <c r="T126" s="3"/>
    </row>
    <row r="127" spans="1:20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3"/>
      <c r="T127" s="3"/>
    </row>
    <row r="128" spans="1:20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  <c r="T128" s="3"/>
    </row>
    <row r="129" spans="1:20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  <c r="T129" s="3"/>
    </row>
    <row r="130" spans="1:20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  <c r="T130" s="3"/>
    </row>
    <row r="131" spans="1:20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  <c r="T131" s="3"/>
    </row>
    <row r="132" spans="1:20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  <c r="T132" s="3"/>
    </row>
    <row r="133" spans="1:20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  <c r="T133" s="3"/>
    </row>
    <row r="134" spans="1:20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3"/>
    </row>
    <row r="135" spans="1:20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  <c r="T135" s="3"/>
    </row>
    <row r="136" spans="1:20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3"/>
      <c r="T136" s="3"/>
    </row>
    <row r="137" spans="1:20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3"/>
      <c r="T137" s="3"/>
    </row>
    <row r="138" spans="1:20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  <c r="T138" s="3"/>
    </row>
    <row r="139" spans="1:20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  <c r="T139" s="3"/>
    </row>
    <row r="140" spans="1:20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  <c r="T140" s="3"/>
    </row>
    <row r="141" spans="1:20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  <c r="T141" s="3"/>
    </row>
    <row r="142" spans="1:20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  <c r="T142" s="3"/>
    </row>
    <row r="143" spans="1:20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  <c r="T143" s="3"/>
    </row>
    <row r="144" spans="1:20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  <c r="T144" s="3"/>
    </row>
    <row r="145" spans="1:20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  <c r="T145" s="3"/>
    </row>
    <row r="146" spans="1:20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  <c r="T146" s="3"/>
    </row>
    <row r="147" spans="1:20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  <c r="T147" s="3"/>
    </row>
    <row r="148" spans="1:20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  <c r="T148" s="3"/>
    </row>
    <row r="149" spans="1:20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  <c r="T149" s="3"/>
    </row>
    <row r="150" spans="1:20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  <c r="T150" s="3"/>
    </row>
    <row r="151" spans="1:20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  <c r="T151" s="3"/>
    </row>
    <row r="152" spans="1:20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  <c r="T152" s="3"/>
    </row>
    <row r="153" spans="1:20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  <c r="T153" s="3"/>
    </row>
    <row r="154" spans="1:20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  <c r="T154" s="3"/>
    </row>
    <row r="155" spans="1:20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  <c r="T155" s="3"/>
    </row>
    <row r="156" spans="1:20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  <c r="T156" s="3"/>
    </row>
    <row r="157" spans="1:20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  <c r="T157" s="3"/>
    </row>
    <row r="158" spans="1:20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  <c r="T158" s="3"/>
    </row>
    <row r="159" spans="1:20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  <c r="T159" s="3"/>
    </row>
    <row r="160" spans="1:20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3"/>
      <c r="T160" s="3"/>
    </row>
    <row r="161" spans="1:20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3"/>
      <c r="T161" s="3"/>
    </row>
    <row r="162" spans="1:20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  <c r="T162" s="3"/>
    </row>
    <row r="163" spans="1:20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  <c r="T163" s="3"/>
    </row>
    <row r="164" spans="1:20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  <c r="T164" s="3"/>
    </row>
    <row r="165" spans="1:20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  <c r="T165" s="3"/>
    </row>
    <row r="166" spans="1:20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  <c r="T166" s="3"/>
    </row>
    <row r="167" spans="1:20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  <c r="T167" s="3"/>
    </row>
    <row r="168" spans="1:20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  <c r="T168" s="3"/>
    </row>
    <row r="169" spans="1:20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  <c r="T169" s="3"/>
    </row>
    <row r="170" spans="1:20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  <c r="T170" s="3"/>
    </row>
    <row r="171" spans="1:20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  <c r="T171" s="3"/>
    </row>
    <row r="172" spans="1:20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  <c r="T172" s="3"/>
    </row>
    <row r="173" spans="1:20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  <c r="T173" s="3"/>
    </row>
    <row r="174" spans="1:20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  <c r="T174" s="3"/>
    </row>
    <row r="175" spans="1:20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  <c r="T175" s="3"/>
    </row>
    <row r="176" spans="1:20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  <c r="T176" s="3"/>
    </row>
    <row r="177" spans="1:20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3"/>
      <c r="T177" s="3"/>
    </row>
    <row r="178" spans="1:20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3"/>
      <c r="T178" s="3"/>
    </row>
    <row r="179" spans="1:20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"/>
      <c r="T179" s="3"/>
    </row>
    <row r="180" spans="1:20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"/>
      <c r="T180" s="3"/>
    </row>
    <row r="181" spans="1:20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3"/>
      <c r="T181" s="3"/>
    </row>
    <row r="182" spans="1:20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T182" s="3"/>
    </row>
    <row r="183" spans="1:20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T183" s="3"/>
    </row>
    <row r="184" spans="1:20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T184" s="3"/>
    </row>
    <row r="185" spans="1:20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3"/>
      <c r="T185" s="3"/>
    </row>
    <row r="186" spans="1:20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3"/>
      <c r="T186" s="3"/>
    </row>
    <row r="187" spans="1:20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  <c r="T187" s="3"/>
    </row>
    <row r="188" spans="1:20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3"/>
      <c r="T188" s="3"/>
    </row>
    <row r="189" spans="1:20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3"/>
    </row>
    <row r="190" spans="1:20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3"/>
    </row>
    <row r="191" spans="1:20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3"/>
    </row>
    <row r="192" spans="1:20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3"/>
    </row>
    <row r="193" spans="1:20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3"/>
    </row>
    <row r="194" spans="1:20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3"/>
    </row>
    <row r="195" spans="1:20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3"/>
    </row>
    <row r="196" spans="1:20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3"/>
    </row>
    <row r="197" spans="1:20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3"/>
    </row>
    <row r="198" spans="1:20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3"/>
    </row>
    <row r="199" spans="1:20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3"/>
    </row>
    <row r="200" spans="1:20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3"/>
    </row>
    <row r="201" spans="1:20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3"/>
    </row>
    <row r="202" spans="1:20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3"/>
    </row>
    <row r="203" spans="1:20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3"/>
      <c r="T203" s="3"/>
    </row>
    <row r="204" spans="1:20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3"/>
      <c r="T204" s="3"/>
    </row>
    <row r="205" spans="1:20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3"/>
      <c r="T205" s="3"/>
    </row>
    <row r="206" spans="1:20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T206" s="3"/>
    </row>
    <row r="207" spans="1:20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T207" s="3"/>
    </row>
    <row r="208" spans="1:20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T208" s="3"/>
    </row>
    <row r="209" spans="1:20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T209" s="3"/>
    </row>
    <row r="210" spans="1:20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T210" s="3"/>
    </row>
    <row r="211" spans="1:20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T211" s="3"/>
    </row>
    <row r="212" spans="1:20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T212" s="3"/>
    </row>
    <row r="213" spans="1:20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T213" s="3"/>
    </row>
    <row r="214" spans="1:20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  <c r="T214" s="3"/>
    </row>
    <row r="215" spans="1:20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  <c r="T215" s="3"/>
    </row>
    <row r="216" spans="1:20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3"/>
      <c r="T216" s="3"/>
    </row>
    <row r="217" spans="1:20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3"/>
      <c r="T217" s="3"/>
    </row>
    <row r="218" spans="1:20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T218" s="3"/>
    </row>
    <row r="219" spans="1:20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T219" s="3"/>
    </row>
    <row r="220" spans="1:20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T220" s="3"/>
    </row>
    <row r="221" spans="1:20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T221" s="3"/>
    </row>
    <row r="222" spans="1:20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T222" s="3"/>
    </row>
    <row r="223" spans="1:20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T223" s="3"/>
    </row>
    <row r="224" spans="1:20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3"/>
      <c r="T224" s="3"/>
    </row>
    <row r="225" spans="1:20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3"/>
      <c r="T225" s="3"/>
    </row>
    <row r="226" spans="1:20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3"/>
      <c r="T226" s="3"/>
    </row>
    <row r="227" spans="1:20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3"/>
      <c r="T227" s="3"/>
    </row>
    <row r="228" spans="1:20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T228" s="3"/>
    </row>
    <row r="229" spans="1:20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T229" s="3"/>
    </row>
    <row r="230" spans="1:20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T230" s="3"/>
    </row>
    <row r="231" spans="1:20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T231" s="3"/>
    </row>
    <row r="232" spans="1:20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T232" s="3"/>
    </row>
    <row r="233" spans="1:20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T233" s="3"/>
    </row>
    <row r="234" spans="1:20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3"/>
      <c r="T234" s="3"/>
    </row>
    <row r="235" spans="1:20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3"/>
      <c r="T235" s="3"/>
    </row>
    <row r="236" spans="1:20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3"/>
      <c r="T236" s="3"/>
    </row>
    <row r="237" spans="1:20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3"/>
      <c r="T237" s="3"/>
    </row>
    <row r="238" spans="1:20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T238" s="3"/>
    </row>
    <row r="239" spans="1:20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T239" s="3"/>
    </row>
    <row r="240" spans="1:20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T240" s="3"/>
    </row>
    <row r="241" spans="1:20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T241" s="3"/>
    </row>
    <row r="242" spans="1:20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T242" s="3"/>
    </row>
    <row r="243" spans="1:20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T243" s="3"/>
    </row>
    <row r="244" spans="1:20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T244" s="3"/>
    </row>
    <row r="245" spans="1:20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T245" s="3"/>
    </row>
    <row r="246" spans="1:20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T246" s="3"/>
    </row>
    <row r="247" spans="1:20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T247" s="3"/>
    </row>
    <row r="248" spans="1:20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T248" s="3"/>
    </row>
    <row r="249" spans="1:20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  <c r="T249" s="3"/>
    </row>
    <row r="250" spans="1:20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3"/>
      <c r="T250" s="3"/>
    </row>
    <row r="251" spans="1:20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  <c r="T251" s="3"/>
    </row>
    <row r="252" spans="1:20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3"/>
      <c r="T252" s="3"/>
    </row>
    <row r="253" spans="1:20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3"/>
      <c r="T253" s="3"/>
    </row>
    <row r="254" spans="1:20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3"/>
      <c r="T254" s="3"/>
    </row>
    <row r="255" spans="1:20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"/>
      <c r="T255" s="3"/>
    </row>
    <row r="256" spans="1:20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3"/>
      <c r="T256" s="3"/>
    </row>
    <row r="257" spans="1:20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3"/>
      <c r="T257" s="3"/>
    </row>
    <row r="258" spans="1:20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3"/>
      <c r="T258" s="3"/>
    </row>
    <row r="259" spans="1:20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3"/>
      <c r="T259" s="3"/>
    </row>
    <row r="260" spans="1:20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3"/>
      <c r="T260" s="3"/>
    </row>
    <row r="261" spans="1:20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3"/>
      <c r="T261" s="3"/>
    </row>
    <row r="262" spans="1:20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3"/>
      <c r="T262" s="3"/>
    </row>
    <row r="263" spans="1:20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3"/>
      <c r="T263" s="3"/>
    </row>
    <row r="264" spans="1:20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3"/>
      <c r="T264" s="3"/>
    </row>
    <row r="265" spans="1:20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3"/>
      <c r="T265" s="3"/>
    </row>
    <row r="266" spans="1:20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  <c r="T266" s="3"/>
    </row>
    <row r="267" spans="1:20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3"/>
      <c r="T267" s="3"/>
    </row>
    <row r="268" spans="1:20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3"/>
      <c r="T268" s="3"/>
    </row>
    <row r="269" spans="1:20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3"/>
      <c r="T269" s="3"/>
    </row>
    <row r="270" spans="1:20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3"/>
      <c r="T270" s="3"/>
    </row>
    <row r="271" spans="1:20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3"/>
      <c r="T271" s="3"/>
    </row>
    <row r="272" spans="1:20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3"/>
      <c r="T272" s="3"/>
    </row>
    <row r="273" spans="1:20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3"/>
      <c r="T273" s="3"/>
    </row>
    <row r="274" spans="1:20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3"/>
      <c r="T274" s="3"/>
    </row>
    <row r="275" spans="1:20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"/>
      <c r="T275" s="3"/>
    </row>
    <row r="276" spans="1:20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"/>
      <c r="T276" s="3"/>
    </row>
    <row r="277" spans="1:20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"/>
      <c r="T277" s="3"/>
    </row>
    <row r="278" spans="1:20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3"/>
      <c r="T278" s="3"/>
    </row>
    <row r="279" spans="1:20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3"/>
      <c r="T279" s="3"/>
    </row>
    <row r="280" spans="1:20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3"/>
      <c r="T280" s="3"/>
    </row>
    <row r="281" spans="1:20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3"/>
      <c r="T281" s="3"/>
    </row>
    <row r="282" spans="1:20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3"/>
      <c r="T282" s="3"/>
    </row>
    <row r="283" spans="1:20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3"/>
      <c r="T283" s="3"/>
    </row>
    <row r="284" spans="1:20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3"/>
      <c r="T284" s="3"/>
    </row>
    <row r="285" spans="1:20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3"/>
      <c r="T285" s="3"/>
    </row>
    <row r="286" spans="1:20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3"/>
      <c r="T286" s="3"/>
    </row>
    <row r="287" spans="1:20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3"/>
      <c r="T287" s="3"/>
    </row>
    <row r="288" spans="1:20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"/>
      <c r="T288" s="3"/>
    </row>
    <row r="289" spans="1:20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"/>
      <c r="T289" s="3"/>
    </row>
    <row r="290" spans="1:20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3"/>
      <c r="T290" s="3"/>
    </row>
    <row r="291" spans="1:20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3"/>
      <c r="T291" s="3"/>
    </row>
    <row r="292" spans="1:20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3"/>
      <c r="T292" s="3"/>
    </row>
    <row r="293" spans="1:20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3"/>
      <c r="T293" s="3"/>
    </row>
    <row r="294" spans="1:20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3"/>
      <c r="T294" s="3"/>
    </row>
    <row r="295" spans="1:20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"/>
      <c r="T295" s="3"/>
    </row>
    <row r="296" spans="1:20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"/>
      <c r="T296" s="3"/>
    </row>
    <row r="297" spans="1:20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3"/>
      <c r="T297" s="3"/>
    </row>
    <row r="298" spans="1:20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3"/>
      <c r="T298" s="3"/>
    </row>
    <row r="299" spans="1:20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3"/>
      <c r="T299" s="3"/>
    </row>
    <row r="300" spans="1:20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3"/>
      <c r="T300" s="3"/>
    </row>
    <row r="301" spans="1:20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3"/>
      <c r="T301" s="3"/>
    </row>
    <row r="302" spans="1:20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3"/>
      <c r="T302" s="3"/>
    </row>
    <row r="303" spans="1:20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3"/>
      <c r="T303" s="3"/>
    </row>
    <row r="304" spans="1:20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3"/>
      <c r="T304" s="3"/>
    </row>
    <row r="305" spans="1:20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3"/>
      <c r="T305" s="3"/>
    </row>
    <row r="306" spans="1:20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3"/>
      <c r="T306" s="3"/>
    </row>
    <row r="307" spans="1:20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3"/>
      <c r="T307" s="3"/>
    </row>
    <row r="308" spans="1:20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3"/>
      <c r="T308" s="3"/>
    </row>
    <row r="309" spans="1:20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  <c r="T309" s="3"/>
    </row>
    <row r="310" spans="1:20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3"/>
      <c r="T310" s="3"/>
    </row>
    <row r="311" spans="1:20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3"/>
      <c r="T311" s="3"/>
    </row>
    <row r="312" spans="1:20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3"/>
      <c r="T312" s="3"/>
    </row>
    <row r="313" spans="1:20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"/>
      <c r="T313" s="3"/>
    </row>
    <row r="314" spans="1:20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3"/>
      <c r="T314" s="3"/>
    </row>
    <row r="315" spans="1:20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3"/>
      <c r="T315" s="3"/>
    </row>
    <row r="316" spans="1:20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3"/>
      <c r="T316" s="3"/>
    </row>
    <row r="317" spans="1:20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3"/>
      <c r="T317" s="3"/>
    </row>
    <row r="318" spans="1:20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3"/>
      <c r="T318" s="3"/>
    </row>
    <row r="319" spans="1:20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3"/>
      <c r="T319" s="3"/>
    </row>
    <row r="320" spans="1:20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3"/>
      <c r="T320" s="3"/>
    </row>
    <row r="321" spans="1:20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3"/>
      <c r="T321" s="3"/>
    </row>
    <row r="322" spans="1:20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3"/>
      <c r="T322" s="3"/>
    </row>
    <row r="323" spans="1:20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3"/>
      <c r="T323" s="3"/>
    </row>
    <row r="324" spans="1:20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3"/>
      <c r="T324" s="3"/>
    </row>
    <row r="325" spans="1:20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3"/>
      <c r="T325" s="3"/>
    </row>
    <row r="326" spans="1:20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3"/>
      <c r="T326" s="3"/>
    </row>
    <row r="327" spans="1:20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3"/>
      <c r="T327" s="3"/>
    </row>
    <row r="328" spans="1:20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3"/>
      <c r="T328" s="3"/>
    </row>
    <row r="329" spans="1:20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3"/>
      <c r="T329" s="3"/>
    </row>
    <row r="330" spans="1:20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3"/>
      <c r="T330" s="3"/>
    </row>
    <row r="331" spans="1:20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3"/>
      <c r="T331" s="3"/>
    </row>
    <row r="332" spans="1:20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3"/>
      <c r="T332" s="3"/>
    </row>
    <row r="333" spans="1:20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3"/>
      <c r="T333" s="3"/>
    </row>
    <row r="334" spans="1:20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3"/>
      <c r="T334" s="3"/>
    </row>
    <row r="335" spans="1:20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3"/>
      <c r="T335" s="3"/>
    </row>
    <row r="336" spans="1:20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3"/>
      <c r="T336" s="3"/>
    </row>
    <row r="337" spans="1:20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3"/>
      <c r="T337" s="3"/>
    </row>
    <row r="338" spans="1:20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3"/>
      <c r="T338" s="3"/>
    </row>
    <row r="339" spans="1:20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3"/>
      <c r="T339" s="3"/>
    </row>
    <row r="340" spans="1:20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3"/>
      <c r="T340" s="3"/>
    </row>
    <row r="341" spans="1:20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3"/>
      <c r="T341" s="3"/>
    </row>
    <row r="342" spans="1:20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3"/>
      <c r="T342" s="3"/>
    </row>
    <row r="343" spans="1:20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3"/>
      <c r="T343" s="3"/>
    </row>
    <row r="344" spans="1:20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3"/>
      <c r="T344" s="3"/>
    </row>
    <row r="345" spans="1:20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3"/>
      <c r="T345" s="3"/>
    </row>
    <row r="346" spans="1:20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3"/>
      <c r="T346" s="3"/>
    </row>
    <row r="347" spans="1:20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3"/>
      <c r="T347" s="3"/>
    </row>
    <row r="348" spans="1:20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3"/>
      <c r="T348" s="3"/>
    </row>
    <row r="349" spans="1:20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3"/>
      <c r="T349" s="3"/>
    </row>
    <row r="350" spans="1:20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3"/>
      <c r="T350" s="3"/>
    </row>
    <row r="351" spans="1:20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3"/>
      <c r="T351" s="3"/>
    </row>
    <row r="352" spans="1:20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3"/>
      <c r="T352" s="3"/>
    </row>
    <row r="353" spans="1:20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3"/>
      <c r="T353" s="3"/>
    </row>
    <row r="354" spans="1:20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3"/>
      <c r="T354" s="3"/>
    </row>
    <row r="355" spans="1:20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3"/>
      <c r="T355" s="3"/>
    </row>
    <row r="356" spans="1:20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3"/>
      <c r="T356" s="3"/>
    </row>
    <row r="357" spans="1:20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3"/>
      <c r="T357" s="3"/>
    </row>
    <row r="358" spans="1:20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3"/>
      <c r="T358" s="3"/>
    </row>
    <row r="359" spans="1:20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3"/>
      <c r="T359" s="3"/>
    </row>
    <row r="360" spans="1:20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3"/>
      <c r="T360" s="3"/>
    </row>
    <row r="361" spans="1:20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3"/>
      <c r="T361" s="3"/>
    </row>
    <row r="362" spans="1:20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3"/>
      <c r="T362" s="3"/>
    </row>
    <row r="363" spans="1:20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3"/>
      <c r="T363" s="3"/>
    </row>
    <row r="364" spans="1:20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3"/>
      <c r="T364" s="3"/>
    </row>
    <row r="365" spans="1:20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3"/>
      <c r="T365" s="3"/>
    </row>
    <row r="366" spans="1:20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3"/>
      <c r="T366" s="3"/>
    </row>
    <row r="367" spans="1:20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3"/>
      <c r="T367" s="3"/>
    </row>
    <row r="368" spans="1:20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3"/>
      <c r="T368" s="3"/>
    </row>
    <row r="369" spans="1:20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3"/>
      <c r="T369" s="3"/>
    </row>
    <row r="370" spans="1:20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3"/>
      <c r="T370" s="3"/>
    </row>
    <row r="371" spans="1:20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3"/>
      <c r="T371" s="3"/>
    </row>
    <row r="372" spans="1:20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3"/>
      <c r="T372" s="3"/>
    </row>
    <row r="373" spans="1:20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3"/>
      <c r="T373" s="3"/>
    </row>
    <row r="374" spans="1:20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3"/>
      <c r="T374" s="3"/>
    </row>
    <row r="375" spans="1:20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3"/>
      <c r="T375" s="3"/>
    </row>
    <row r="376" spans="1:20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3"/>
      <c r="T376" s="3"/>
    </row>
    <row r="377" spans="1:20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3"/>
      <c r="T377" s="3"/>
    </row>
    <row r="378" spans="1:20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3"/>
      <c r="T378" s="3"/>
    </row>
    <row r="379" spans="1:20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3"/>
      <c r="T379" s="3"/>
    </row>
    <row r="380" spans="1:20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3"/>
      <c r="T380" s="3"/>
    </row>
    <row r="381" spans="1:20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3"/>
      <c r="T381" s="3"/>
    </row>
    <row r="382" spans="1:20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3"/>
      <c r="T382" s="3"/>
    </row>
    <row r="383" spans="1:20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3"/>
      <c r="T383" s="3"/>
    </row>
    <row r="384" spans="1:20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3"/>
      <c r="T384" s="3"/>
    </row>
    <row r="385" spans="1:20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3"/>
      <c r="T385" s="3"/>
    </row>
    <row r="386" spans="1:20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3"/>
      <c r="T386" s="3"/>
    </row>
    <row r="387" spans="1:20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3"/>
      <c r="T387" s="3"/>
    </row>
    <row r="388" spans="1:20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3"/>
      <c r="T388" s="3"/>
    </row>
    <row r="389" spans="1:20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3"/>
      <c r="T389" s="3"/>
    </row>
    <row r="390" spans="1:20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3"/>
      <c r="T390" s="3"/>
    </row>
    <row r="391" spans="1:20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3"/>
      <c r="T391" s="3"/>
    </row>
    <row r="392" spans="1:20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3"/>
      <c r="T392" s="3"/>
    </row>
    <row r="393" spans="1:20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3"/>
      <c r="T393" s="3"/>
    </row>
    <row r="394" spans="1:20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3"/>
      <c r="T394" s="3"/>
    </row>
    <row r="395" spans="1:20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3"/>
      <c r="T395" s="3"/>
    </row>
    <row r="396" spans="1:20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3"/>
      <c r="T396" s="3"/>
    </row>
    <row r="397" spans="1:20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3"/>
      <c r="T397" s="3"/>
    </row>
    <row r="398" spans="1:20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3"/>
      <c r="T398" s="3"/>
    </row>
    <row r="399" spans="1:20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3"/>
      <c r="T399" s="3"/>
    </row>
    <row r="400" spans="1:20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3"/>
      <c r="T400" s="3"/>
    </row>
    <row r="401" spans="1:20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3"/>
      <c r="T401" s="3"/>
    </row>
    <row r="402" spans="1:20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3"/>
      <c r="T402" s="3"/>
    </row>
    <row r="403" spans="1:20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3"/>
      <c r="T403" s="3"/>
    </row>
    <row r="404" spans="1:20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3"/>
      <c r="T404" s="3"/>
    </row>
    <row r="405" spans="1:20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3"/>
      <c r="T405" s="3"/>
    </row>
    <row r="406" spans="1:20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3"/>
      <c r="T406" s="3"/>
    </row>
    <row r="407" spans="1:20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3"/>
      <c r="T407" s="3"/>
    </row>
    <row r="408" spans="1:20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3"/>
      <c r="T408" s="3"/>
    </row>
    <row r="409" spans="1:20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3"/>
      <c r="T409" s="3"/>
    </row>
    <row r="410" spans="1:20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3"/>
      <c r="T410" s="3"/>
    </row>
    <row r="411" spans="1:20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3"/>
      <c r="T411" s="3"/>
    </row>
    <row r="412" spans="1:20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3"/>
      <c r="T412" s="3"/>
    </row>
    <row r="413" spans="1:20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3"/>
      <c r="T413" s="3"/>
    </row>
    <row r="414" spans="1:20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3"/>
      <c r="T414" s="3"/>
    </row>
    <row r="415" spans="1:20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3"/>
      <c r="T415" s="3"/>
    </row>
    <row r="416" spans="1:20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3"/>
      <c r="T416" s="3"/>
    </row>
    <row r="417" spans="1:20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3"/>
      <c r="T417" s="3"/>
    </row>
    <row r="418" spans="1:20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3"/>
      <c r="T418" s="3"/>
    </row>
    <row r="419" spans="1:20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3"/>
      <c r="T419" s="3"/>
    </row>
    <row r="420" spans="1:20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3"/>
      <c r="T420" s="3"/>
    </row>
    <row r="421" spans="1:20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3"/>
      <c r="T421" s="3"/>
    </row>
    <row r="422" spans="1:20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3"/>
      <c r="T422" s="3"/>
    </row>
    <row r="423" spans="1:20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3"/>
      <c r="T423" s="3"/>
    </row>
    <row r="424" spans="1:20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3"/>
      <c r="T424" s="3"/>
    </row>
    <row r="425" spans="1:20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3"/>
      <c r="T425" s="3"/>
    </row>
    <row r="426" spans="1:20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3"/>
      <c r="T426" s="3"/>
    </row>
    <row r="427" spans="1:20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3"/>
      <c r="T427" s="3"/>
    </row>
    <row r="428" spans="1:20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3"/>
      <c r="T428" s="3"/>
    </row>
    <row r="429" spans="1:20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3"/>
      <c r="T429" s="3"/>
    </row>
    <row r="430" spans="1:20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3"/>
      <c r="T430" s="3"/>
    </row>
    <row r="431" spans="1:20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3"/>
      <c r="T431" s="3"/>
    </row>
    <row r="432" spans="1:20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3"/>
      <c r="T432" s="3"/>
    </row>
    <row r="433" spans="1:20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3"/>
      <c r="T433" s="3"/>
    </row>
    <row r="434" spans="1:20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3"/>
      <c r="T434" s="3"/>
    </row>
    <row r="435" spans="1:20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3"/>
      <c r="T435" s="3"/>
    </row>
    <row r="436" spans="1:20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3"/>
      <c r="T436" s="3"/>
    </row>
    <row r="437" spans="1:20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3"/>
      <c r="T437" s="3"/>
    </row>
    <row r="438" spans="1:20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3"/>
      <c r="T438" s="3"/>
    </row>
    <row r="439" spans="1:20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3"/>
      <c r="T439" s="3"/>
    </row>
    <row r="440" spans="1:20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3"/>
      <c r="T440" s="3"/>
    </row>
    <row r="441" spans="1:20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3"/>
      <c r="T441" s="3"/>
    </row>
    <row r="442" spans="1:20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3"/>
      <c r="T442" s="3"/>
    </row>
    <row r="443" spans="1:20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3"/>
      <c r="T443" s="3"/>
    </row>
    <row r="444" spans="1:20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3"/>
      <c r="T444" s="3"/>
    </row>
    <row r="445" spans="1:20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3"/>
      <c r="T445" s="3"/>
    </row>
    <row r="446" spans="1:20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3"/>
      <c r="T446" s="3"/>
    </row>
    <row r="447" spans="1:20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3"/>
      <c r="T447" s="3"/>
    </row>
    <row r="448" spans="1:20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3"/>
      <c r="T448" s="3"/>
    </row>
    <row r="449" spans="1:20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3"/>
      <c r="T449" s="3"/>
    </row>
    <row r="450" spans="1:20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3"/>
      <c r="T450" s="3"/>
    </row>
    <row r="451" spans="1:20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3"/>
      <c r="T451" s="3"/>
    </row>
    <row r="452" spans="1:20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3"/>
      <c r="T452" s="3"/>
    </row>
    <row r="453" spans="1:20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3"/>
      <c r="T453" s="3"/>
    </row>
    <row r="454" spans="1:20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3"/>
      <c r="T454" s="3"/>
    </row>
    <row r="455" spans="1:20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3"/>
      <c r="T455" s="3"/>
    </row>
    <row r="456" spans="1:20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3"/>
      <c r="T456" s="3"/>
    </row>
    <row r="457" spans="1:20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3"/>
      <c r="T457" s="3"/>
    </row>
    <row r="458" spans="1:20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3"/>
      <c r="T458" s="3"/>
    </row>
    <row r="459" spans="1:20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3"/>
      <c r="T459" s="3"/>
    </row>
    <row r="460" spans="1:20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3"/>
      <c r="T460" s="3"/>
    </row>
    <row r="461" spans="1:20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3"/>
      <c r="T461" s="3"/>
    </row>
    <row r="462" spans="1:20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3"/>
      <c r="T462" s="3"/>
    </row>
    <row r="463" spans="1:20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3"/>
      <c r="T463" s="3"/>
    </row>
    <row r="464" spans="1:20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3"/>
      <c r="T464" s="3"/>
    </row>
    <row r="465" spans="1:20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3"/>
      <c r="T465" s="3"/>
    </row>
    <row r="466" spans="1:20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3"/>
      <c r="T466" s="3"/>
    </row>
    <row r="467" spans="1:20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3"/>
      <c r="T467" s="3"/>
    </row>
    <row r="468" spans="1:20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3"/>
      <c r="T468" s="3"/>
    </row>
    <row r="469" spans="1:20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3"/>
      <c r="T469" s="3"/>
    </row>
    <row r="470" spans="1:20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3"/>
      <c r="T470" s="3"/>
    </row>
    <row r="471" spans="1:20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3"/>
      <c r="T471" s="3"/>
    </row>
    <row r="472" spans="1:20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3"/>
      <c r="T472" s="3"/>
    </row>
    <row r="473" spans="1:20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3"/>
      <c r="T473" s="3"/>
    </row>
    <row r="474" spans="1:20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3"/>
      <c r="T474" s="3"/>
    </row>
    <row r="475" spans="1:20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3"/>
      <c r="T475" s="3"/>
    </row>
    <row r="476" spans="1:20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3"/>
      <c r="T476" s="3"/>
    </row>
    <row r="477" spans="1:20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3"/>
      <c r="T477" s="3"/>
    </row>
    <row r="478" spans="1:20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3"/>
      <c r="T478" s="3"/>
    </row>
    <row r="479" spans="1:20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3"/>
      <c r="T479" s="3"/>
    </row>
    <row r="480" spans="1:20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3"/>
      <c r="T480" s="3"/>
    </row>
    <row r="481" spans="1:20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3"/>
      <c r="T481" s="3"/>
    </row>
    <row r="482" spans="1:20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3"/>
      <c r="T482" s="3"/>
    </row>
    <row r="483" spans="1:20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3"/>
      <c r="T483" s="3"/>
    </row>
    <row r="484" spans="1:20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3"/>
      <c r="T484" s="3"/>
    </row>
    <row r="485" spans="1:20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3"/>
      <c r="T485" s="3"/>
    </row>
    <row r="486" spans="1:20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3"/>
      <c r="T486" s="3"/>
    </row>
    <row r="487" spans="1:20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3"/>
      <c r="T487" s="3"/>
    </row>
    <row r="488" spans="1:20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3"/>
      <c r="T488" s="3"/>
    </row>
    <row r="489" spans="1:20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3"/>
      <c r="T489" s="3"/>
    </row>
    <row r="490" spans="1:20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3"/>
      <c r="T490" s="3"/>
    </row>
    <row r="491" spans="1:20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3"/>
      <c r="T491" s="3"/>
    </row>
    <row r="492" spans="1:20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3"/>
      <c r="T492" s="3"/>
    </row>
    <row r="493" spans="1:20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3"/>
      <c r="T493" s="3"/>
    </row>
    <row r="494" spans="1:20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3"/>
      <c r="T494" s="3"/>
    </row>
    <row r="495" spans="1:20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3"/>
      <c r="T495" s="3"/>
    </row>
    <row r="496" spans="1:20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3"/>
      <c r="T496" s="3"/>
    </row>
    <row r="497" spans="1:20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3"/>
      <c r="T497" s="3"/>
    </row>
    <row r="498" spans="1:20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3"/>
      <c r="T498" s="3"/>
    </row>
    <row r="499" spans="1:20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3"/>
      <c r="T499" s="3"/>
    </row>
    <row r="500" spans="1:20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3"/>
      <c r="T500" s="3"/>
    </row>
    <row r="501" spans="1:20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3"/>
      <c r="T501" s="3"/>
    </row>
    <row r="502" spans="1:20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3"/>
      <c r="T502" s="3"/>
    </row>
    <row r="503" spans="1:20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3"/>
      <c r="T503" s="3"/>
    </row>
    <row r="504" spans="1:20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3"/>
      <c r="T504" s="3"/>
    </row>
    <row r="505" spans="1:20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3"/>
      <c r="T505" s="3"/>
    </row>
    <row r="506" spans="1:20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3"/>
      <c r="T506" s="3"/>
    </row>
    <row r="507" spans="1:20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3"/>
      <c r="T507" s="3"/>
    </row>
    <row r="508" spans="1:20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3"/>
      <c r="T508" s="3"/>
    </row>
    <row r="509" spans="1:20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3"/>
      <c r="T509" s="3"/>
    </row>
    <row r="510" spans="1:20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3"/>
      <c r="T510" s="3"/>
    </row>
    <row r="511" spans="1:20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3"/>
      <c r="T511" s="3"/>
    </row>
    <row r="512" spans="1:20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3"/>
      <c r="T512" s="3"/>
    </row>
    <row r="513" spans="1:20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3"/>
      <c r="T513" s="3"/>
    </row>
    <row r="514" spans="1:20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3"/>
      <c r="T514" s="3"/>
    </row>
    <row r="515" spans="1:20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3"/>
      <c r="T515" s="3"/>
    </row>
    <row r="516" spans="1:20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3"/>
      <c r="T516" s="3"/>
    </row>
    <row r="517" spans="1:20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3"/>
      <c r="T517" s="3"/>
    </row>
    <row r="518" spans="1:20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3"/>
      <c r="T518" s="3"/>
    </row>
    <row r="519" spans="1:20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3"/>
      <c r="T519" s="3"/>
    </row>
    <row r="520" spans="1:20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3"/>
      <c r="T520" s="3"/>
    </row>
    <row r="521" spans="1:20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3"/>
      <c r="T521" s="3"/>
    </row>
    <row r="522" spans="1:20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3"/>
      <c r="T522" s="3"/>
    </row>
    <row r="523" spans="1:20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3"/>
      <c r="T523" s="3"/>
    </row>
    <row r="524" spans="1:20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3"/>
      <c r="T524" s="3"/>
    </row>
    <row r="525" spans="1:20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3"/>
      <c r="T525" s="3"/>
    </row>
    <row r="526" spans="1:20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3"/>
      <c r="T526" s="3"/>
    </row>
    <row r="527" spans="1:20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3"/>
      <c r="T527" s="3"/>
    </row>
    <row r="528" spans="1:20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3"/>
      <c r="T528" s="3"/>
    </row>
    <row r="529" spans="1:20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3"/>
      <c r="T529" s="3"/>
    </row>
    <row r="530" spans="1:20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3"/>
      <c r="T530" s="3"/>
    </row>
    <row r="531" spans="1:20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3"/>
      <c r="T531" s="3"/>
    </row>
    <row r="532" spans="1:20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3"/>
      <c r="T532" s="3"/>
    </row>
    <row r="533" spans="1:20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3"/>
      <c r="T533" s="3"/>
    </row>
    <row r="534" spans="1:20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3"/>
      <c r="T534" s="3"/>
    </row>
    <row r="535" spans="1:20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3"/>
      <c r="T535" s="3"/>
    </row>
    <row r="536" spans="1:20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3"/>
      <c r="T536" s="3"/>
    </row>
    <row r="537" spans="1:20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3"/>
      <c r="T537" s="3"/>
    </row>
    <row r="538" spans="1:20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3"/>
      <c r="T538" s="3"/>
    </row>
    <row r="539" spans="1:20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3"/>
      <c r="T539" s="3"/>
    </row>
    <row r="540" spans="1:20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3"/>
      <c r="T540" s="3"/>
    </row>
    <row r="541" spans="1:20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3"/>
      <c r="T541" s="3"/>
    </row>
    <row r="542" spans="1:20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3"/>
      <c r="T542" s="3"/>
    </row>
    <row r="543" spans="1:20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3"/>
      <c r="T543" s="3"/>
    </row>
    <row r="544" spans="1:20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3"/>
      <c r="T544" s="3"/>
    </row>
    <row r="545" spans="1:20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3"/>
      <c r="T545" s="3"/>
    </row>
    <row r="546" spans="1:20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3"/>
      <c r="T546" s="3"/>
    </row>
    <row r="547" spans="1:20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3"/>
      <c r="T547" s="3"/>
    </row>
    <row r="548" spans="1:20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3"/>
      <c r="T548" s="3"/>
    </row>
    <row r="549" spans="1:20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3"/>
      <c r="T549" s="3"/>
    </row>
    <row r="550" spans="1:20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3"/>
      <c r="T550" s="3"/>
    </row>
    <row r="551" spans="1:20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3"/>
      <c r="T551" s="3"/>
    </row>
    <row r="552" spans="1:20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3"/>
      <c r="T552" s="3"/>
    </row>
    <row r="553" spans="1:20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3"/>
      <c r="T553" s="3"/>
    </row>
    <row r="554" spans="1:20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3"/>
      <c r="T554" s="3"/>
    </row>
    <row r="555" spans="1:20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3"/>
      <c r="T555" s="3"/>
    </row>
    <row r="556" spans="1:20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3"/>
      <c r="T556" s="3"/>
    </row>
    <row r="557" spans="1:20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3"/>
      <c r="T557" s="3"/>
    </row>
    <row r="558" spans="1:20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3"/>
      <c r="T558" s="3"/>
    </row>
    <row r="559" spans="1:20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3"/>
      <c r="T559" s="3"/>
    </row>
    <row r="560" spans="1:20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3"/>
      <c r="T560" s="3"/>
    </row>
    <row r="561" spans="1:20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3"/>
      <c r="T561" s="3"/>
    </row>
    <row r="562" spans="1:20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3"/>
      <c r="T562" s="3"/>
    </row>
    <row r="563" spans="1:20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3"/>
      <c r="T563" s="3"/>
    </row>
    <row r="564" spans="1:20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3"/>
      <c r="T564" s="3"/>
    </row>
    <row r="565" spans="1:20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3"/>
      <c r="T565" s="3"/>
    </row>
    <row r="566" spans="1:20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3"/>
      <c r="T566" s="3"/>
    </row>
    <row r="567" spans="1:20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3"/>
      <c r="T567" s="3"/>
    </row>
    <row r="568" spans="1:20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3"/>
      <c r="T568" s="3"/>
    </row>
    <row r="569" spans="1:20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3"/>
      <c r="T569" s="3"/>
    </row>
    <row r="570" spans="1:20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3"/>
      <c r="T570" s="3"/>
    </row>
    <row r="571" spans="1:20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3"/>
      <c r="T571" s="3"/>
    </row>
    <row r="572" spans="1:20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3"/>
      <c r="T572" s="3"/>
    </row>
    <row r="573" spans="1:20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3"/>
      <c r="T573" s="3"/>
    </row>
    <row r="574" spans="1:20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3"/>
      <c r="T574" s="3"/>
    </row>
    <row r="575" spans="1:20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3"/>
      <c r="T575" s="3"/>
    </row>
    <row r="576" spans="1:20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3"/>
      <c r="T576" s="3"/>
    </row>
    <row r="577" spans="1:20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3"/>
      <c r="T577" s="3"/>
    </row>
    <row r="578" spans="1:20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3"/>
      <c r="T578" s="3"/>
    </row>
    <row r="579" spans="1:20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3"/>
      <c r="T579" s="3"/>
    </row>
    <row r="580" spans="1:20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3"/>
      <c r="T580" s="3"/>
    </row>
    <row r="581" spans="1:20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3"/>
      <c r="T581" s="3"/>
    </row>
    <row r="582" spans="1:20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3"/>
      <c r="T582" s="3"/>
    </row>
    <row r="583" spans="1:20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3"/>
      <c r="T583" s="3"/>
    </row>
    <row r="584" spans="1:20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3"/>
      <c r="T584" s="3"/>
    </row>
    <row r="585" spans="1:20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3"/>
      <c r="T585" s="3"/>
    </row>
    <row r="586" spans="1:20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3"/>
      <c r="T586" s="3"/>
    </row>
    <row r="587" spans="1:20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3"/>
      <c r="T587" s="3"/>
    </row>
    <row r="588" spans="1:20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3"/>
      <c r="T588" s="3"/>
    </row>
    <row r="589" spans="1:20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3"/>
      <c r="T589" s="3"/>
    </row>
    <row r="590" spans="1:20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3"/>
      <c r="T590" s="3"/>
    </row>
    <row r="591" spans="1:20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3"/>
      <c r="T591" s="3"/>
    </row>
    <row r="592" spans="1:20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3"/>
      <c r="T592" s="3"/>
    </row>
    <row r="593" spans="1:20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3"/>
      <c r="T593" s="3"/>
    </row>
    <row r="594" spans="1:20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3"/>
      <c r="T594" s="3"/>
    </row>
    <row r="595" spans="1:20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3"/>
      <c r="T595" s="3"/>
    </row>
    <row r="596" spans="1:20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3"/>
      <c r="T596" s="3"/>
    </row>
    <row r="597" spans="1:20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3"/>
      <c r="T597" s="3"/>
    </row>
    <row r="598" spans="1:20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3"/>
      <c r="T598" s="3"/>
    </row>
    <row r="599" spans="1:20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3"/>
      <c r="T599" s="3"/>
    </row>
    <row r="600" spans="1:20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3"/>
      <c r="T600" s="3"/>
    </row>
    <row r="601" spans="1:20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3"/>
      <c r="T601" s="3"/>
    </row>
    <row r="602" spans="1:20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3"/>
      <c r="T602" s="3"/>
    </row>
    <row r="603" spans="1:20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3"/>
      <c r="T603" s="3"/>
    </row>
    <row r="604" spans="1:20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3"/>
      <c r="T604" s="3"/>
    </row>
    <row r="605" spans="1:20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3"/>
      <c r="T605" s="3"/>
    </row>
    <row r="606" spans="1:20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3"/>
      <c r="T606" s="3"/>
    </row>
    <row r="607" spans="1:20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3"/>
      <c r="T607" s="3"/>
    </row>
    <row r="608" spans="1:20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3"/>
      <c r="T608" s="3"/>
    </row>
    <row r="609" spans="1:20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3"/>
      <c r="T609" s="3"/>
    </row>
    <row r="610" spans="1:20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3"/>
      <c r="T610" s="3"/>
    </row>
    <row r="611" spans="1:20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3"/>
      <c r="T611" s="3"/>
    </row>
    <row r="612" spans="1:20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3"/>
      <c r="T612" s="3"/>
    </row>
    <row r="613" spans="1:20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3"/>
      <c r="T613" s="3"/>
    </row>
    <row r="614" spans="1:20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3"/>
      <c r="T614" s="3"/>
    </row>
    <row r="615" spans="1:20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3"/>
      <c r="T615" s="3"/>
    </row>
    <row r="616" spans="1:20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3"/>
      <c r="T616" s="3"/>
    </row>
    <row r="617" spans="1:20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3"/>
      <c r="T617" s="3"/>
    </row>
    <row r="618" spans="1:20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3"/>
      <c r="T618" s="3"/>
    </row>
    <row r="619" spans="1:20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3"/>
      <c r="T619" s="3"/>
    </row>
    <row r="620" spans="1:20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3"/>
      <c r="T620" s="3"/>
    </row>
    <row r="621" spans="1:20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3"/>
      <c r="T621" s="3"/>
    </row>
    <row r="622" spans="1:20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3"/>
      <c r="T622" s="3"/>
    </row>
    <row r="623" spans="1:20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3"/>
      <c r="T623" s="3"/>
    </row>
    <row r="624" spans="1:20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3"/>
      <c r="T624" s="3"/>
    </row>
    <row r="625" spans="1:20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3"/>
      <c r="T625" s="3"/>
    </row>
    <row r="626" spans="1:20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3"/>
      <c r="T626" s="3"/>
    </row>
    <row r="627" spans="1:20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3"/>
      <c r="T627" s="3"/>
    </row>
    <row r="628" spans="1:20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3"/>
      <c r="T628" s="3"/>
    </row>
    <row r="629" spans="1:20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3"/>
      <c r="T629" s="3"/>
    </row>
    <row r="630" spans="1:20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3"/>
      <c r="T630" s="3"/>
    </row>
    <row r="631" spans="1:20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3"/>
      <c r="T631" s="3"/>
    </row>
    <row r="632" spans="1:20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3"/>
      <c r="T632" s="3"/>
    </row>
    <row r="633" spans="1:20" ht="1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20" ht="1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20" ht="1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20" ht="1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20" ht="1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20" ht="1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20" ht="1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20" ht="1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</sheetData>
  <mergeCells count="16">
    <mergeCell ref="D32:F32"/>
    <mergeCell ref="D35:F35"/>
    <mergeCell ref="C39:F39"/>
    <mergeCell ref="C42:F42"/>
    <mergeCell ref="C15:F15"/>
    <mergeCell ref="C17:F17"/>
    <mergeCell ref="C19:F19"/>
    <mergeCell ref="C22:F22"/>
    <mergeCell ref="A25:K25"/>
    <mergeCell ref="C28:F28"/>
    <mergeCell ref="C13:F13"/>
    <mergeCell ref="A1:K1"/>
    <mergeCell ref="A2:K2"/>
    <mergeCell ref="C5:F5"/>
    <mergeCell ref="D8:F8"/>
    <mergeCell ref="D10:F10"/>
  </mergeCells>
  <pageMargins left="0.2" right="0.2" top="0.75" bottom="0.5" header="0.3" footer="0.3"/>
  <pageSetup paperSize="256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4" sqref="F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Sheet1</vt:lpstr>
      <vt:lpstr>Sheet2</vt:lpstr>
      <vt:lpstr>Sheet3</vt:lpstr>
      <vt:lpstr>dilg portal</vt:lpstr>
      <vt:lpstr>dilg portal oyen</vt:lpstr>
      <vt:lpstr>LDRRMFU Dec 2020</vt:lpstr>
      <vt:lpstr>LDRRMFU dec 2021</vt:lpstr>
      <vt:lpstr>dilg portal oyen 12.2021</vt:lpstr>
      <vt:lpstr>Sheet4</vt:lpstr>
      <vt:lpstr>dilg portal oyen 03.2022</vt:lpstr>
      <vt:lpstr>LDRRMFU mar22</vt:lpstr>
      <vt:lpstr>LDRRMFU mar22 (2)</vt:lpstr>
      <vt:lpstr>LDRRMFU june 2022</vt:lpstr>
      <vt:lpstr>dilg portal oyen 09.2021 (2)</vt:lpstr>
      <vt:lpstr>'LDRRMFU Dec 2020'!Print_Area</vt:lpstr>
      <vt:lpstr>'LDRRMFU dec 2021'!Print_Area</vt:lpstr>
      <vt:lpstr>'LDRRMFU june 2022'!Print_Area</vt:lpstr>
      <vt:lpstr>'LDRRMFU mar22'!Print_Area</vt:lpstr>
      <vt:lpstr>'LDRRMFU mar22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abeth</dc:creator>
  <cp:lastModifiedBy>i5_7400</cp:lastModifiedBy>
  <cp:lastPrinted>2022-07-11T03:17:20Z</cp:lastPrinted>
  <dcterms:created xsi:type="dcterms:W3CDTF">2021-01-18T02:12:48Z</dcterms:created>
  <dcterms:modified xsi:type="dcterms:W3CDTF">2022-07-11T03:42:18Z</dcterms:modified>
</cp:coreProperties>
</file>